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vrbka\Desktop\Práce\"/>
    </mc:Choice>
  </mc:AlternateContent>
  <xr:revisionPtr revIDLastSave="0" documentId="13_ncr:1_{3040C441-9CAA-4D14-A83F-DC95CB15D437}" xr6:coauthVersionLast="47" xr6:coauthVersionMax="47" xr10:uidLastSave="{00000000-0000-0000-0000-000000000000}"/>
  <bookViews>
    <workbookView xWindow="-28920" yWindow="3795" windowWidth="29040" windowHeight="15720" tabRatio="500" xr2:uid="{00000000-000D-0000-FFFF-FFFF00000000}"/>
  </bookViews>
  <sheets>
    <sheet name="xx" sheetId="1" r:id="rId1"/>
  </sheets>
  <definedNames>
    <definedName name="_">"$#REF!.$A$2:$L$263"</definedName>
    <definedName name="_xlnm._FilterDatabase" localSheetId="0" hidden="1">xx!$A$1:$Y$169</definedName>
    <definedName name="Excel_BuiltIn__FilterDatabase_1">xx!$G$4:$G$169</definedName>
    <definedName name="Excel_BuiltIn__FilterDatabase_1_1">xx!$G$4:$G$169</definedName>
    <definedName name="Excel_BuiltIn_Print_Area_1_1">xx!$E$1:$U$161</definedName>
    <definedName name="Excel_BuiltIn_Print_Area_1_1_1">"$#REF!.$A$1:$O$173"</definedName>
    <definedName name="_xlnm.Print_Titles" localSheetId="0">xx!$1:$3</definedName>
    <definedName name="_xlnm.Print_Area" localSheetId="0">xx!$A$1:$Y$186</definedName>
    <definedName name="Print_Area">"$#REF!.$A$1:$L$260"</definedName>
    <definedName name="Print_Titles">"$#REF!.$A$1:$IV$2"</definedName>
    <definedName name="TABLE_1">"$xx.$#REF!$#REF!:$#REF!$#REF!"</definedName>
    <definedName name="TABLE_10_1">"$xx.$#REF!$#REF!:$#REF!$#REF!"</definedName>
    <definedName name="TABLE_11_1">"$xx.$#REF!$#REF!:$#REF!$#REF!"</definedName>
    <definedName name="TABLE_12_1">"$xx.$#REF!$#REF!:$#REF!$#REF!"</definedName>
    <definedName name="TABLE_13_1">"$xx.$#REF!$#REF!:$#REF!$#REF!"</definedName>
    <definedName name="TABLE_2_1">"$xx.$#REF!$#REF!:$#REF!$#REF!"</definedName>
    <definedName name="TABLE_3_1">"$xx.$#REF!$#REF!:$#REF!$#REF!"</definedName>
    <definedName name="TABLE_4_1">"$xx.$#REF!$#REF!:$#REF!$#REF!"</definedName>
    <definedName name="TABLE_5_1">"$xx.$#REF!$#REF!:$#REF!$#REF!"</definedName>
    <definedName name="TABLE_6_1">"$xx.$#REF!$#REF!:$#REF!$#REF!"</definedName>
    <definedName name="TABLE_7_1">"$xx.$#REF!$#REF!:$#REF!$#REF!"</definedName>
    <definedName name="TABLE_8_1">"$xx.$#REF!$#REF!:$#REF!$#REF!"</definedName>
    <definedName name="TABLE_9_1">"$xx.$#REF!$#REF!:$#REF!$#REF!"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R82" i="1" l="1"/>
  <c r="P82" i="1"/>
  <c r="O82" i="1"/>
  <c r="R80" i="1"/>
  <c r="P80" i="1"/>
  <c r="O80" i="1"/>
  <c r="R74" i="1"/>
  <c r="P74" i="1"/>
  <c r="O74" i="1"/>
  <c r="R70" i="1"/>
  <c r="P70" i="1"/>
  <c r="O70" i="1"/>
  <c r="R45" i="1"/>
  <c r="P45" i="1"/>
  <c r="O45" i="1"/>
  <c r="R123" i="1"/>
  <c r="P123" i="1"/>
  <c r="O123" i="1"/>
  <c r="R11" i="1"/>
  <c r="P11" i="1"/>
  <c r="O11" i="1"/>
  <c r="R100" i="1"/>
  <c r="P100" i="1"/>
  <c r="O100" i="1"/>
  <c r="R37" i="1"/>
  <c r="P37" i="1"/>
  <c r="O37" i="1"/>
  <c r="R164" i="1"/>
  <c r="P164" i="1"/>
  <c r="O164" i="1"/>
  <c r="R163" i="1"/>
  <c r="P163" i="1"/>
  <c r="O163" i="1"/>
  <c r="R161" i="1"/>
  <c r="P161" i="1"/>
  <c r="O161" i="1"/>
  <c r="R160" i="1"/>
  <c r="P160" i="1"/>
  <c r="O160" i="1"/>
  <c r="R159" i="1"/>
  <c r="P159" i="1"/>
  <c r="O159" i="1"/>
  <c r="R158" i="1"/>
  <c r="P158" i="1"/>
  <c r="O158" i="1"/>
  <c r="R157" i="1"/>
  <c r="P157" i="1"/>
  <c r="O157" i="1"/>
  <c r="K157" i="1"/>
  <c r="R156" i="1"/>
  <c r="P156" i="1"/>
  <c r="O156" i="1"/>
  <c r="R155" i="1"/>
  <c r="P155" i="1"/>
  <c r="O155" i="1"/>
  <c r="R154" i="1"/>
  <c r="P154" i="1"/>
  <c r="O154" i="1"/>
  <c r="R153" i="1"/>
  <c r="P153" i="1"/>
  <c r="O153" i="1"/>
  <c r="R152" i="1"/>
  <c r="P152" i="1"/>
  <c r="O152" i="1"/>
  <c r="R151" i="1"/>
  <c r="P151" i="1"/>
  <c r="O151" i="1"/>
  <c r="R150" i="1"/>
  <c r="P150" i="1"/>
  <c r="O150" i="1"/>
  <c r="R149" i="1"/>
  <c r="P149" i="1"/>
  <c r="O149" i="1"/>
  <c r="K149" i="1"/>
  <c r="R148" i="1"/>
  <c r="P148" i="1"/>
  <c r="O148" i="1"/>
  <c r="R147" i="1"/>
  <c r="P147" i="1"/>
  <c r="O147" i="1"/>
  <c r="R146" i="1"/>
  <c r="P146" i="1"/>
  <c r="O146" i="1"/>
  <c r="R145" i="1"/>
  <c r="P145" i="1"/>
  <c r="O145" i="1"/>
  <c r="R144" i="1"/>
  <c r="P144" i="1"/>
  <c r="O144" i="1"/>
  <c r="R143" i="1"/>
  <c r="P143" i="1"/>
  <c r="O143" i="1"/>
  <c r="R142" i="1"/>
  <c r="P142" i="1"/>
  <c r="O142" i="1"/>
  <c r="K142" i="1"/>
  <c r="R141" i="1"/>
  <c r="P141" i="1"/>
  <c r="O141" i="1"/>
  <c r="R140" i="1"/>
  <c r="P140" i="1"/>
  <c r="O140" i="1"/>
  <c r="R139" i="1"/>
  <c r="P139" i="1"/>
  <c r="O139" i="1"/>
  <c r="R138" i="1"/>
  <c r="P138" i="1"/>
  <c r="O138" i="1"/>
  <c r="R137" i="1"/>
  <c r="P137" i="1"/>
  <c r="O137" i="1"/>
  <c r="R136" i="1"/>
  <c r="P136" i="1"/>
  <c r="O136" i="1"/>
  <c r="R135" i="1"/>
  <c r="P135" i="1"/>
  <c r="O135" i="1"/>
  <c r="K135" i="1"/>
  <c r="R134" i="1"/>
  <c r="P134" i="1"/>
  <c r="O134" i="1"/>
  <c r="R133" i="1"/>
  <c r="P133" i="1"/>
  <c r="O133" i="1"/>
  <c r="R132" i="1"/>
  <c r="P132" i="1"/>
  <c r="O132" i="1"/>
  <c r="R131" i="1"/>
  <c r="P131" i="1"/>
  <c r="O131" i="1"/>
  <c r="R130" i="1"/>
  <c r="P130" i="1"/>
  <c r="O130" i="1"/>
  <c r="K130" i="1"/>
  <c r="R129" i="1"/>
  <c r="P129" i="1"/>
  <c r="O129" i="1"/>
  <c r="R128" i="1"/>
  <c r="P128" i="1"/>
  <c r="O128" i="1"/>
  <c r="R127" i="1"/>
  <c r="P127" i="1"/>
  <c r="O127" i="1"/>
  <c r="R126" i="1"/>
  <c r="P126" i="1"/>
  <c r="O126" i="1"/>
  <c r="K126" i="1"/>
  <c r="R125" i="1"/>
  <c r="P125" i="1"/>
  <c r="O125" i="1"/>
  <c r="R122" i="1"/>
  <c r="P122" i="1"/>
  <c r="O122" i="1"/>
  <c r="K122" i="1"/>
  <c r="R120" i="1"/>
  <c r="P120" i="1"/>
  <c r="O120" i="1"/>
  <c r="R119" i="1"/>
  <c r="P119" i="1"/>
  <c r="O119" i="1"/>
  <c r="R117" i="1"/>
  <c r="P117" i="1"/>
  <c r="O117" i="1"/>
  <c r="R115" i="1"/>
  <c r="P115" i="1"/>
  <c r="O115" i="1"/>
  <c r="R114" i="1"/>
  <c r="P114" i="1"/>
  <c r="O114" i="1"/>
  <c r="R113" i="1"/>
  <c r="P113" i="1"/>
  <c r="O113" i="1"/>
  <c r="R112" i="1"/>
  <c r="P112" i="1"/>
  <c r="O112" i="1"/>
  <c r="R111" i="1"/>
  <c r="P111" i="1"/>
  <c r="O111" i="1"/>
  <c r="R110" i="1"/>
  <c r="P110" i="1"/>
  <c r="O110" i="1"/>
  <c r="R109" i="1"/>
  <c r="P109" i="1"/>
  <c r="O109" i="1"/>
  <c r="R107" i="1"/>
  <c r="P107" i="1"/>
  <c r="O107" i="1"/>
  <c r="R106" i="1"/>
  <c r="P106" i="1"/>
  <c r="O106" i="1"/>
  <c r="R105" i="1"/>
  <c r="P105" i="1"/>
  <c r="O105" i="1"/>
  <c r="R104" i="1"/>
  <c r="P104" i="1"/>
  <c r="O104" i="1"/>
  <c r="R103" i="1"/>
  <c r="P103" i="1"/>
  <c r="O103" i="1"/>
  <c r="R102" i="1"/>
  <c r="P102" i="1"/>
  <c r="O102" i="1"/>
  <c r="K102" i="1"/>
  <c r="R101" i="1"/>
  <c r="P101" i="1"/>
  <c r="O101" i="1"/>
  <c r="R99" i="1"/>
  <c r="P99" i="1"/>
  <c r="O99" i="1"/>
  <c r="R98" i="1"/>
  <c r="P98" i="1"/>
  <c r="O98" i="1"/>
  <c r="R97" i="1"/>
  <c r="P97" i="1"/>
  <c r="O97" i="1"/>
  <c r="R96" i="1"/>
  <c r="P96" i="1"/>
  <c r="O96" i="1"/>
  <c r="K96" i="1"/>
  <c r="R95" i="1"/>
  <c r="P95" i="1"/>
  <c r="O95" i="1"/>
  <c r="R94" i="1"/>
  <c r="P94" i="1"/>
  <c r="O94" i="1"/>
  <c r="K94" i="1"/>
  <c r="R93" i="1"/>
  <c r="P93" i="1"/>
  <c r="O93" i="1"/>
  <c r="R92" i="1"/>
  <c r="P92" i="1"/>
  <c r="O92" i="1"/>
  <c r="K92" i="1"/>
  <c r="R91" i="1"/>
  <c r="P91" i="1"/>
  <c r="O91" i="1"/>
  <c r="R90" i="1"/>
  <c r="P90" i="1"/>
  <c r="O90" i="1"/>
  <c r="R89" i="1"/>
  <c r="P89" i="1"/>
  <c r="O89" i="1"/>
  <c r="R88" i="1"/>
  <c r="P88" i="1"/>
  <c r="O88" i="1"/>
  <c r="R87" i="1"/>
  <c r="P87" i="1"/>
  <c r="O87" i="1"/>
  <c r="R86" i="1"/>
  <c r="P86" i="1"/>
  <c r="O86" i="1"/>
  <c r="R85" i="1"/>
  <c r="P85" i="1"/>
  <c r="O85" i="1"/>
  <c r="K85" i="1"/>
  <c r="R84" i="1"/>
  <c r="P84" i="1"/>
  <c r="O84" i="1"/>
  <c r="K84" i="1"/>
  <c r="R83" i="1"/>
  <c r="P83" i="1"/>
  <c r="O83" i="1"/>
  <c r="K83" i="1"/>
  <c r="R81" i="1"/>
  <c r="P81" i="1"/>
  <c r="O81" i="1"/>
  <c r="R79" i="1"/>
  <c r="P79" i="1"/>
  <c r="O79" i="1"/>
  <c r="R78" i="1"/>
  <c r="P78" i="1"/>
  <c r="O78" i="1"/>
  <c r="K78" i="1"/>
  <c r="R77" i="1"/>
  <c r="P77" i="1"/>
  <c r="O77" i="1"/>
  <c r="R76" i="1"/>
  <c r="P76" i="1"/>
  <c r="O76" i="1"/>
  <c r="R75" i="1"/>
  <c r="P75" i="1"/>
  <c r="O75" i="1"/>
  <c r="R73" i="1"/>
  <c r="P73" i="1"/>
  <c r="O73" i="1"/>
  <c r="R72" i="1"/>
  <c r="P72" i="1"/>
  <c r="O72" i="1"/>
  <c r="R71" i="1"/>
  <c r="P71" i="1"/>
  <c r="O71" i="1"/>
  <c r="K71" i="1"/>
  <c r="R69" i="1"/>
  <c r="P69" i="1"/>
  <c r="O69" i="1"/>
  <c r="R68" i="1"/>
  <c r="P68" i="1"/>
  <c r="O68" i="1"/>
  <c r="K68" i="1"/>
  <c r="R67" i="1"/>
  <c r="P67" i="1"/>
  <c r="O67" i="1"/>
  <c r="R66" i="1"/>
  <c r="P66" i="1"/>
  <c r="O66" i="1"/>
  <c r="R65" i="1"/>
  <c r="P65" i="1"/>
  <c r="M65" i="1"/>
  <c r="O65" i="1" s="1"/>
  <c r="R64" i="1"/>
  <c r="P64" i="1"/>
  <c r="O64" i="1"/>
  <c r="K64" i="1"/>
  <c r="R63" i="1"/>
  <c r="P63" i="1"/>
  <c r="M63" i="1"/>
  <c r="O63" i="1" s="1"/>
  <c r="R62" i="1"/>
  <c r="P62" i="1"/>
  <c r="O62" i="1"/>
  <c r="K62" i="1"/>
  <c r="R61" i="1"/>
  <c r="P61" i="1"/>
  <c r="M61" i="1"/>
  <c r="O61" i="1" s="1"/>
  <c r="R60" i="1"/>
  <c r="P60" i="1"/>
  <c r="O60" i="1"/>
  <c r="K60" i="1"/>
  <c r="R59" i="1"/>
  <c r="P59" i="1"/>
  <c r="M59" i="1"/>
  <c r="O59" i="1" s="1"/>
  <c r="R58" i="1"/>
  <c r="P58" i="1"/>
  <c r="O58" i="1"/>
  <c r="R57" i="1"/>
  <c r="P57" i="1"/>
  <c r="O57" i="1"/>
  <c r="K57" i="1"/>
  <c r="R56" i="1"/>
  <c r="P56" i="1"/>
  <c r="M56" i="1"/>
  <c r="O56" i="1" s="1"/>
  <c r="R55" i="1"/>
  <c r="P55" i="1"/>
  <c r="O55" i="1"/>
  <c r="K55" i="1"/>
  <c r="R54" i="1"/>
  <c r="P54" i="1"/>
  <c r="O54" i="1"/>
  <c r="K54" i="1"/>
  <c r="R53" i="1"/>
  <c r="P53" i="1"/>
  <c r="M53" i="1"/>
  <c r="O53" i="1" s="1"/>
  <c r="R52" i="1"/>
  <c r="P52" i="1"/>
  <c r="O52" i="1"/>
  <c r="K52" i="1"/>
  <c r="R51" i="1"/>
  <c r="P51" i="1"/>
  <c r="O51" i="1"/>
  <c r="R50" i="1"/>
  <c r="P50" i="1"/>
  <c r="O50" i="1"/>
  <c r="R49" i="1"/>
  <c r="P49" i="1"/>
  <c r="O49" i="1"/>
  <c r="R48" i="1"/>
  <c r="P48" i="1"/>
  <c r="O48" i="1"/>
  <c r="R47" i="1"/>
  <c r="P47" i="1"/>
  <c r="O47" i="1"/>
  <c r="R46" i="1"/>
  <c r="P46" i="1"/>
  <c r="O46" i="1"/>
  <c r="R44" i="1"/>
  <c r="P44" i="1"/>
  <c r="O44" i="1"/>
  <c r="K44" i="1"/>
  <c r="R43" i="1"/>
  <c r="P43" i="1"/>
  <c r="O43" i="1"/>
  <c r="K43" i="1"/>
  <c r="R42" i="1"/>
  <c r="P42" i="1"/>
  <c r="O42" i="1"/>
  <c r="R41" i="1"/>
  <c r="P41" i="1"/>
  <c r="O41" i="1"/>
  <c r="R40" i="1"/>
  <c r="P40" i="1"/>
  <c r="O40" i="1"/>
  <c r="R39" i="1"/>
  <c r="P39" i="1"/>
  <c r="O39" i="1"/>
  <c r="R36" i="1"/>
  <c r="P36" i="1"/>
  <c r="O36" i="1"/>
  <c r="R35" i="1"/>
  <c r="P35" i="1"/>
  <c r="O35" i="1"/>
  <c r="R34" i="1"/>
  <c r="P34" i="1"/>
  <c r="O34" i="1"/>
  <c r="R33" i="1"/>
  <c r="P33" i="1"/>
  <c r="O33" i="1"/>
  <c r="R32" i="1"/>
  <c r="P32" i="1"/>
  <c r="O32" i="1"/>
  <c r="R31" i="1"/>
  <c r="P31" i="1"/>
  <c r="O31" i="1"/>
  <c r="R30" i="1"/>
  <c r="P30" i="1"/>
  <c r="O30" i="1"/>
  <c r="R29" i="1"/>
  <c r="P29" i="1"/>
  <c r="O29" i="1"/>
  <c r="R28" i="1"/>
  <c r="P28" i="1"/>
  <c r="O28" i="1"/>
  <c r="R27" i="1"/>
  <c r="P27" i="1"/>
  <c r="O27" i="1"/>
  <c r="R26" i="1"/>
  <c r="P26" i="1"/>
  <c r="O26" i="1"/>
  <c r="R25" i="1"/>
  <c r="P25" i="1"/>
  <c r="O25" i="1"/>
  <c r="R24" i="1"/>
  <c r="P24" i="1"/>
  <c r="O24" i="1"/>
  <c r="R23" i="1"/>
  <c r="P23" i="1"/>
  <c r="O23" i="1"/>
  <c r="R22" i="1"/>
  <c r="P22" i="1"/>
  <c r="O22" i="1"/>
  <c r="R21" i="1"/>
  <c r="P21" i="1"/>
  <c r="O21" i="1"/>
  <c r="R19" i="1"/>
  <c r="P19" i="1"/>
  <c r="O19" i="1"/>
  <c r="R18" i="1"/>
  <c r="P18" i="1"/>
  <c r="O18" i="1"/>
  <c r="R17" i="1"/>
  <c r="P17" i="1"/>
  <c r="O17" i="1"/>
  <c r="R16" i="1"/>
  <c r="P16" i="1"/>
  <c r="O16" i="1"/>
  <c r="R15" i="1"/>
  <c r="P15" i="1"/>
  <c r="O15" i="1"/>
  <c r="R14" i="1"/>
  <c r="P14" i="1"/>
  <c r="O14" i="1"/>
  <c r="R13" i="1"/>
  <c r="P13" i="1"/>
  <c r="O13" i="1"/>
  <c r="R10" i="1"/>
  <c r="P10" i="1"/>
  <c r="O10" i="1"/>
  <c r="R9" i="1"/>
  <c r="P9" i="1"/>
  <c r="O9" i="1"/>
  <c r="R8" i="1"/>
  <c r="P8" i="1"/>
  <c r="O8" i="1"/>
  <c r="R6" i="1"/>
  <c r="P6" i="1"/>
  <c r="O6" i="1"/>
  <c r="R5" i="1"/>
  <c r="P5" i="1"/>
  <c r="O5" i="1"/>
  <c r="Q167" i="1" l="1"/>
  <c r="Q169" i="1"/>
  <c r="Q168" i="1"/>
</calcChain>
</file>

<file path=xl/sharedStrings.xml><?xml version="1.0" encoding="utf-8"?>
<sst xmlns="http://schemas.openxmlformats.org/spreadsheetml/2006/main" count="1413" uniqueCount="367">
  <si>
    <t>kód budovy</t>
  </si>
  <si>
    <t>podlaží</t>
  </si>
  <si>
    <t>označení místnosti stavební</t>
  </si>
  <si>
    <t>označení místnosti gastro</t>
  </si>
  <si>
    <t>číslo pozice tech.</t>
  </si>
  <si>
    <t>kategorie</t>
  </si>
  <si>
    <t>stručný popis</t>
  </si>
  <si>
    <t>podrobný popis</t>
  </si>
  <si>
    <t>rozměry [ mm ]</t>
  </si>
  <si>
    <t>ks</t>
  </si>
  <si>
    <t>připojení elektro</t>
  </si>
  <si>
    <t>připojení plyn</t>
  </si>
  <si>
    <t>připojení ZTI</t>
  </si>
  <si>
    <t>Poznámka</t>
  </si>
  <si>
    <t>š.</t>
  </si>
  <si>
    <t>hl.</t>
  </si>
  <si>
    <t>v.</t>
  </si>
  <si>
    <t>příkon kW/ks 230V</t>
  </si>
  <si>
    <t xml:space="preserve">příkon kW/ks 400V </t>
  </si>
  <si>
    <t>příkon kW celkem 230V</t>
  </si>
  <si>
    <t>příkon kW celkem 400V</t>
  </si>
  <si>
    <t>příkon kW/ks</t>
  </si>
  <si>
    <t>příkon kW celkem</t>
  </si>
  <si>
    <t>SV</t>
  </si>
  <si>
    <t>TV</t>
  </si>
  <si>
    <t>Odpad</t>
  </si>
  <si>
    <t>ZV</t>
  </si>
  <si>
    <t>1.NP</t>
  </si>
  <si>
    <t>G1N-01 – ÚKLID</t>
  </si>
  <si>
    <t>1NP</t>
  </si>
  <si>
    <t>Stavba/ZTI</t>
  </si>
  <si>
    <t>Výlevka stavební včetně nástěnné baterie</t>
  </si>
  <si>
    <t>●</t>
  </si>
  <si>
    <t>Dodávka stavby/ZTI</t>
  </si>
  <si>
    <t>Interier</t>
  </si>
  <si>
    <t>Dodávka interiéru</t>
  </si>
  <si>
    <t>G1N-02 – UMÝVÁRNA STOLNÍHO NÁDOBÍ</t>
  </si>
  <si>
    <t>01.</t>
  </si>
  <si>
    <t>nerez</t>
  </si>
  <si>
    <t>Regál</t>
  </si>
  <si>
    <t>Celonerezový skladový regál pětipolicový</t>
  </si>
  <si>
    <t>02.</t>
  </si>
  <si>
    <t>03.</t>
  </si>
  <si>
    <t>04.</t>
  </si>
  <si>
    <t>mytí</t>
  </si>
  <si>
    <t>04a.</t>
  </si>
  <si>
    <t>Základní sada košů k myčce</t>
  </si>
  <si>
    <t>05.</t>
  </si>
  <si>
    <t>Stavba/VZT</t>
  </si>
  <si>
    <t xml:space="preserve">Odsavač par nástěnný </t>
  </si>
  <si>
    <t>Odsavač par nástěnný, včetně tukových filtrů, vypouštěcího kohoutku a osvětlení</t>
  </si>
  <si>
    <t>Dodávka stavby/VZT</t>
  </si>
  <si>
    <t>06.</t>
  </si>
  <si>
    <t>připojovací armatura ke dřezu je součástí dodávky gastra</t>
  </si>
  <si>
    <t>07.</t>
  </si>
  <si>
    <t>ostatní technologie</t>
  </si>
  <si>
    <t>Tlaková sprcha</t>
  </si>
  <si>
    <t>Tlaková oplachová sprcha se směšovací baterií a napouštěcím ramenem</t>
  </si>
  <si>
    <t>připojovací armatura k baterii je součástí dodávky gastra (roháčky v dodávce stavba/ZTI)</t>
  </si>
  <si>
    <t>08.</t>
  </si>
  <si>
    <t>Příjmový stůl</t>
  </si>
  <si>
    <t>09.</t>
  </si>
  <si>
    <t>Příjmová police</t>
  </si>
  <si>
    <t>10.</t>
  </si>
  <si>
    <t>Pojízdná nádoba na odpad, podstolová výška</t>
  </si>
  <si>
    <t>Dodávka provozovatele</t>
  </si>
  <si>
    <t>11.</t>
  </si>
  <si>
    <t>Kompletní nerezová podlahová vana s roštem a protizápachovou uzávěrou</t>
  </si>
  <si>
    <t>G1N-03 – SKLAD CHLAZENÝCH POTRAVIN</t>
  </si>
  <si>
    <t>Chladící skříň 700 l – GN 2/1, s ventilátorem, elektronické ovládání, vnější digitální ukazatel vnitřní teploty, teplota -2-+12ºC, zámek dveří, připojeno na centrální strojovnu chlazení gastro</t>
  </si>
  <si>
    <t>Připojeno na centrální chlazení</t>
  </si>
  <si>
    <t>01a.</t>
  </si>
  <si>
    <t>centrální chlazení</t>
  </si>
  <si>
    <t xml:space="preserve">Připojení na externí agregát/ centrální strojovnu chlazení, včetně vedení chladiva a elektro a připojovacího expanzního ventilu </t>
  </si>
  <si>
    <t>Připojení na externí agregát/ centrální strojovnu chlazení, včetně vedení chladiva a elektro a připojovacího expanzního ventilu</t>
  </si>
  <si>
    <t>Připojení na externí agregát/centrální strojovnu chlazení, včetně vedení chladiva a elektro</t>
  </si>
  <si>
    <t>02a.</t>
  </si>
  <si>
    <t>Chladící skříň dvouprostorová 640 l – GN 2/1, s ventilátorem, elektronické ovládání, vnější digitální ukazatel vnitřní teploty, teplota 0-+12ºC, zámek dveří, připojeno na centrální strojovnu chlazení gastro</t>
  </si>
  <si>
    <t>03a.</t>
  </si>
  <si>
    <t>2200/ 2600</t>
  </si>
  <si>
    <t>Pojízdný stojan na GN</t>
  </si>
  <si>
    <t>Pojízdný stojan na gastronádoby, celonerezové provedení, kapacita 18x GN 1/1 nebo 36x GN 1/2, čtyři otočná kolečka z toho dvě brzděná</t>
  </si>
  <si>
    <t>Systémový regál, pětipolicové provedení, výškově nastavitelné police, nosnost police 140 kg</t>
  </si>
  <si>
    <t>10a.</t>
  </si>
  <si>
    <t>G1N-04 – KUCHYNĚ</t>
  </si>
  <si>
    <t>Pracovní stůl, dřez, prolam, police</t>
  </si>
  <si>
    <t>Pracovní stůl skříňový, vpravo dřez 700x500, prolam desky, vlevo odkapní plocha vyspádovaná do dřezu, spodní police, pravá + zadní ostřiková stěna 200mm</t>
  </si>
  <si>
    <t>termika</t>
  </si>
  <si>
    <t>Pracovní stůl, police, na stavebním soklu</t>
  </si>
  <si>
    <t>Na stavebním soklu</t>
  </si>
  <si>
    <t>Pracovní stůl skříňový, spodní police, zadní lem, stůl je na stavebním soklu 150mm</t>
  </si>
  <si>
    <t>Napouštěcí baterie</t>
  </si>
  <si>
    <t>12.</t>
  </si>
  <si>
    <t>Umyvadlo na ruce včetně baterie</t>
  </si>
  <si>
    <t>13.</t>
  </si>
  <si>
    <t>Sestava skladových skříní</t>
  </si>
  <si>
    <t>Sestava celonerezových skladových skříní, 4 police, křídlová dvířka se zámkem</t>
  </si>
  <si>
    <t>14.</t>
  </si>
  <si>
    <t>Pracovní stůl, police, 2x zásuvka, bez pracovní desky, na stavebním soklu</t>
  </si>
  <si>
    <t>Pracovní stůl skříňový, spodní police, 2x zásuvka + zámky, stůl je bez pracovní desky, stůl je na stavebním soklu 150mm</t>
  </si>
  <si>
    <t>15.</t>
  </si>
  <si>
    <t>Skříňka, osvětlení</t>
  </si>
  <si>
    <t>Nástěnná celonerezová skříňka dvoupatrová, posuvná dvířka + zámek, pod skříňkou zabudované LED osvětlení včetně krytu, společný zdroj pro LED osvětlení umístěný v rozvaděči</t>
  </si>
  <si>
    <t>Společný zdroj pro LED osvětlení 12V umístěný ve skříni rozvaděče</t>
  </si>
  <si>
    <t>16.</t>
  </si>
  <si>
    <t>Pracovní stůl, výsuvný koš, bez pracovní desky, na stavebním soklu</t>
  </si>
  <si>
    <t>17.</t>
  </si>
  <si>
    <t>Pracovní stůl skříňový, 2x police, posuvná dvířka se zámkem, zadní + levý + pravý lem, stůl je na stavebním soklu 150mm</t>
  </si>
  <si>
    <t>18.</t>
  </si>
  <si>
    <t>19.</t>
  </si>
  <si>
    <t>Chladicí stůl dvousekcový, 2x 2 zásuvky + zámky, instalační šachta vlevo, stůl je bez pracovní desky, stůl je na stavebním soklu 150mm, připojeno na centrální strojovnu chlazení gastro</t>
  </si>
  <si>
    <t>19a.</t>
  </si>
  <si>
    <t>20.</t>
  </si>
  <si>
    <t>21.</t>
  </si>
  <si>
    <t>Mrazicí stůl dvousekcový, 1x 2 zásuvky + 1x křídlová dvířka, agregát vpravo, stůl je bez pracovní desky, stůl je na stavebním soklu 150mm, vlastní agregát</t>
  </si>
  <si>
    <t>22.</t>
  </si>
  <si>
    <t>23.</t>
  </si>
  <si>
    <t>Pracovní stůl, police, bez pracovní desky, na stavebním soklu</t>
  </si>
  <si>
    <t>Pracovní stůl skříňový, spodní police, stůl je bez pracovní desky, stůl je na stavebním soklu 150mm</t>
  </si>
  <si>
    <t>24.</t>
  </si>
  <si>
    <t>Police, osvětlení</t>
  </si>
  <si>
    <t>Celonerezová nástěnná police dvoupatrová, pod spodní policí zabudované LED osvětlení včetně krytu, společný zdroj pro LED osvětlení umístěný v rozvaděči</t>
  </si>
  <si>
    <t>25.</t>
  </si>
  <si>
    <t>Pracovní stůl, police, zásuvkový blok, bez pracovní desky, na stavebním soklu</t>
  </si>
  <si>
    <t>Pracovní stůl skříňový, 2x police, vpravo zásuvkový blok (3x zásuvka + zámek), stůl je bez pracovní desky, stůl je na stavebním soklu 150mm</t>
  </si>
  <si>
    <t>26.</t>
  </si>
  <si>
    <t>27.</t>
  </si>
  <si>
    <t>Pracovní deska pro stoly 19. + 21. + 23. + 25., umyvadlo, 2x dřez, 2x prolam, 3x baterie</t>
  </si>
  <si>
    <r>
      <rPr>
        <sz val="10"/>
        <rFont val="Arial"/>
        <family val="2"/>
        <charset val="1"/>
      </rPr>
      <t xml:space="preserve">Pracovní deska pro stoly 19. + 21. + 23. + 25., nad stolem 19. vlevo zabudovaný dřez pro vložení GN 1/1, včetně stojánkové baterie a prolamu desky okolo dřezu, nad stolem 21. vpravo zabudované nerezové umyvadlo na ruce včetně stojánkové baterie a zásobníku na ručníky a dávkovače mýdla, </t>
    </r>
    <r>
      <rPr>
        <sz val="10"/>
        <rFont val="Arial"/>
        <family val="2"/>
        <charset val="238"/>
      </rPr>
      <t>nad stolem 23. vpravo zabudovaný dřez pro vložení GN 1/1, včetně stojánkové baterie a prolamu desky okolo dřezu, zadní + levý lem</t>
    </r>
  </si>
  <si>
    <t>připojovací armatura ke dřezům a umyvadlu a bateriím jsou součástí dodávky gastra (roháčky v dodávce stavba/ZTI)</t>
  </si>
  <si>
    <t>28.</t>
  </si>
  <si>
    <t>29.</t>
  </si>
  <si>
    <t>30.</t>
  </si>
  <si>
    <t>31.</t>
  </si>
  <si>
    <t>32.</t>
  </si>
  <si>
    <t>Chladicí podestavba dvousekcová, 2x 2 zásuvky + zámky, instalační šachta vlevo, podestavba je na stavebním soklu 150mm, podestavba je připojena na centrální strojovnu chlazení gastro</t>
  </si>
  <si>
    <t>32a.</t>
  </si>
  <si>
    <t>33.</t>
  </si>
  <si>
    <t>Napouštěcí baterie, držák na ponorný mixer, 2x zásuvka elektro 230V</t>
  </si>
  <si>
    <t>34.</t>
  </si>
  <si>
    <t>35.</t>
  </si>
  <si>
    <t>36.</t>
  </si>
  <si>
    <t>37.</t>
  </si>
  <si>
    <t>38.</t>
  </si>
  <si>
    <t>38a.</t>
  </si>
  <si>
    <t>39.</t>
  </si>
  <si>
    <t>40.</t>
  </si>
  <si>
    <t>41.</t>
  </si>
  <si>
    <t>42.</t>
  </si>
  <si>
    <t>Pracovní stůl skříňový, spodní police, stůl je na stavebním soklu 150mm</t>
  </si>
  <si>
    <t>43.</t>
  </si>
  <si>
    <t>44.</t>
  </si>
  <si>
    <t>Pracovní stůl, police, na stavebním soklu, bez pracovní desky</t>
  </si>
  <si>
    <t>Pracovní stůl skříňový, 2x police, stůl je na stavebním soklu 150mm, stůl je bez pracovní desky</t>
  </si>
  <si>
    <t>45.</t>
  </si>
  <si>
    <t>46.</t>
  </si>
  <si>
    <t>El. salamander, varná plocha 370x310mm</t>
  </si>
  <si>
    <t>El. salamander, varná plocha 370x310mm, za 20s 200°C, max. pracovní teploty 230°C, plynule posuvný horní díl od 206-340mm, automatická regulace teploty pro zamezení plýtvání energie, automatické vypnutí (s akustickým signálem) ohřevu na konci nastaveného cyklu, digitální ukazatel nastaveného času (od 1´ do 15´ v krocích po 15´´), paměť na poslední zadaný čas s možností opakování, sběrná nádoba na tuk</t>
  </si>
  <si>
    <t>47.</t>
  </si>
  <si>
    <t>Pracovní deska pro stoly 29. + 32. + 36. + 38. + 42. + 44</t>
  </si>
  <si>
    <t>48.</t>
  </si>
  <si>
    <t>49.</t>
  </si>
  <si>
    <t>50.</t>
  </si>
  <si>
    <t>51.</t>
  </si>
  <si>
    <t>Pracovní stůl s vyhřívaným spodním prostorem, prokládací, bez pracovní desky, na stavebním soklu</t>
  </si>
  <si>
    <t>52.</t>
  </si>
  <si>
    <t>Výdejní galerie dvoupatrová, osvětlení infraohřev</t>
  </si>
  <si>
    <t>53.</t>
  </si>
  <si>
    <t>Pracovní stůl, prokládací, vodní lázeň 4x GN 1/1, bez pracovní desky, na stavebním soklu</t>
  </si>
  <si>
    <t>54.</t>
  </si>
  <si>
    <t>55.</t>
  </si>
  <si>
    <t>Pracovní stůl skříňový, spodní police, perforovaná záda, stůl je bez pracovní desky, stůl je na stavebním soklu 150mm</t>
  </si>
  <si>
    <t>56.</t>
  </si>
  <si>
    <t>Hold-o-mat - 4x GN 1/1</t>
  </si>
  <si>
    <t>Hold-o-mat - 4x GN 1/1, osazení max. 4x  GN 1/1-65 nebo 2x  GN 1/1-100, dveře s magnetickým uzávěrem, hmotnost 27,5kg</t>
  </si>
  <si>
    <t>57.</t>
  </si>
  <si>
    <t>57a.</t>
  </si>
  <si>
    <t>Podestavba pod konvektomat</t>
  </si>
  <si>
    <t>Skříňová podestavba pod konvektomat, na stavebním soklu 150mm</t>
  </si>
  <si>
    <t>58.</t>
  </si>
  <si>
    <t>59.</t>
  </si>
  <si>
    <t>Pracovní stůl, police, prokládací, na stavebním soklu</t>
  </si>
  <si>
    <t>Pracovní stůl skříňový, 2x police, prokládací, 2x posuvná dvířka, levý + pravý lem, stůl je na stavebním soklu 150mm</t>
  </si>
  <si>
    <t>60.</t>
  </si>
  <si>
    <t>Výdejní galerie dvoupatrová, osvětlení</t>
  </si>
  <si>
    <t>Celonerezová výdejní galerie dvoupatrová, osvětlení</t>
  </si>
  <si>
    <t>61.</t>
  </si>
  <si>
    <t>Oddělovací celonerezová příčka</t>
  </si>
  <si>
    <t>62.</t>
  </si>
  <si>
    <t>Pracovní deska pro stoly 14. + 16. + 51. + 53. + 55.</t>
  </si>
  <si>
    <t>63.</t>
  </si>
  <si>
    <t>64.</t>
  </si>
  <si>
    <t>G1N-05 – SKLAD POTRAVIN</t>
  </si>
  <si>
    <t>Mrazicí skříň 700 l – GN 2/1, agregát</t>
  </si>
  <si>
    <t>Mrazicí skříň 700 l – GN 2/1, s ventilátorem, agregát, elektronické ovládání, vnější digitální ukazatel vnitřní teploty, teplota -15–22ºC, zámek dveří</t>
  </si>
  <si>
    <t>vysálané teplo na kus cca 2200kJ/hod.</t>
  </si>
  <si>
    <t>G1N-06 – CHODBA</t>
  </si>
  <si>
    <t>G1N-07 – SKLAD NÁPOJŮ</t>
  </si>
  <si>
    <t>G1N-08 – BAR – VÝČEP</t>
  </si>
  <si>
    <t>Pracovní stůl, zásuvkový blok, police, bez pracovní desky</t>
  </si>
  <si>
    <t>Pracovní stůl, vlevo zásuvkový blok (2 zásuvky pro uložení přepravek na nápoje), spodní police, vpravo spodní prostor volný pro myčku, levý bok uzavřený, uprostřed křídlová dvířka, stůl je bez pracovní desky</t>
  </si>
  <si>
    <t>Chladicí stůl dvousekcový nápojový, bez pracovní desky, připojeno na centrální chlazení</t>
  </si>
  <si>
    <t>Chladicí stůl dvousekcový nápojový, 2x 2 zásuvky + zámek, instalační šachta vlevo, stůl je bez pracovní desky, připojeno na centrální strojovnu chlazení gastro</t>
  </si>
  <si>
    <r>
      <rPr>
        <sz val="10"/>
        <rFont val="Arial"/>
        <family val="2"/>
        <charset val="1"/>
      </rPr>
      <t>Chladicí stůl na mléko</t>
    </r>
    <r>
      <rPr>
        <sz val="10"/>
        <rFont val="Arial"/>
        <family val="2"/>
        <charset val="238"/>
      </rPr>
      <t>, připojeno na centrální chlazení</t>
    </r>
  </si>
  <si>
    <r>
      <rPr>
        <sz val="10"/>
        <rFont val="Arial"/>
        <family val="2"/>
        <charset val="1"/>
      </rPr>
      <t>Chladicí stůl na mléko, 3x zásuvka pro vložení GN 1/1 hl. 210 mm</t>
    </r>
    <r>
      <rPr>
        <sz val="10"/>
        <rFont val="Arial"/>
        <family val="2"/>
        <charset val="238"/>
      </rPr>
      <t>, připojeno na centrální chlazení</t>
    </r>
  </si>
  <si>
    <t>Pracovní stůl, výsuvný koš, police, bez pracovní desky</t>
  </si>
  <si>
    <t>Pracovní stůl, vpravo výsuvný koš, křídlová dvířka, 2x police, vlevo 2x oddělený prostor, stůl je bez pracovní desky</t>
  </si>
  <si>
    <t>Odklepový rámeček</t>
  </si>
  <si>
    <t>Odklepový rámeček pro odklep kávy vsazený do interiérové pracovní desky 03.24, otočná pogumovaná odklepová hrazda, pod pracovní deskou vyjímatelná nerezová nádoba GN ½ pro odklep kávy, 3ks náhradních odklepových hrazd</t>
  </si>
  <si>
    <t>Dodavatel kávy</t>
  </si>
  <si>
    <t>Kávovar dvoupákový</t>
  </si>
  <si>
    <t>Dodávka dodavatele kávy</t>
  </si>
  <si>
    <t>Automatický kávomlýnek</t>
  </si>
  <si>
    <t>Pracovní deska pro stoly 01. + 03. + 04. + 05., 2x dřez, prolam, 2x baterie</t>
  </si>
  <si>
    <t>Pracovní deska pro stoly 01. + 03. + 04. + 05., nad stolem 01. cca uprostřed zabudovaný dřez 400x400 včetně stojánkové baterie a prolamu okolo dřezu, nad stolem 05. vpravo zabudovaný dřez 300x500 včetně stojánkové baterie, zadní + pravý lem</t>
  </si>
  <si>
    <t>připojovací armatura ke dřezům a bateriím jsou součástí dodávky gastra (roháčky v dodávce stavba/ZTI)</t>
  </si>
  <si>
    <t>Pracovní stůl, police, bez pracovní desky</t>
  </si>
  <si>
    <t>Pracovní stůl, spodní police, příprava pro zabudování zmrzlinové vitríny, příprava pro interiérový obklad, stůl  bez pracovní desky</t>
  </si>
  <si>
    <t>Zmrzlinová vitrína pro zabudování včetně agregátu</t>
  </si>
  <si>
    <t>11a.</t>
  </si>
  <si>
    <t>Nádoba pro kleště na zmrzlinu</t>
  </si>
  <si>
    <t>12a.</t>
  </si>
  <si>
    <t>13a.</t>
  </si>
  <si>
    <t>Pracovní stůl, bez pracovní desky</t>
  </si>
  <si>
    <t>Pracovní stůl, spodní prostor volný, příprava pro interiérový obklad, stůl je bez pracovní desky</t>
  </si>
  <si>
    <t>Výrobník kostkového ledu</t>
  </si>
  <si>
    <t>Výrobník kostkového ledu chlazený vzduchem, výkon 46kg/24hod., zásobník: 25 kg</t>
  </si>
  <si>
    <t>Výrobník ledové tříště</t>
  </si>
  <si>
    <t>Výrobník ledové tříště chlazený vzduchem, výkon 90kg/24hod., zásobník: 20 kg</t>
  </si>
  <si>
    <t>17,</t>
  </si>
  <si>
    <t>Výrobník sodové a chlazené vody, kapacita až 150l/h</t>
  </si>
  <si>
    <t>Výrobník sodové a chlazené vody, kapacita až 150l/h, vysokokapacitní výrobník</t>
  </si>
  <si>
    <t>17a.</t>
  </si>
  <si>
    <t>Filtrační systém pro sodobar</t>
  </si>
  <si>
    <t>Filtrační systém pro sodobar, včetně kotvicího materiálu, včetně propojovacího materiálu</t>
  </si>
  <si>
    <t>17b.</t>
  </si>
  <si>
    <t>Předfiltrační systém pro sodobar</t>
  </si>
  <si>
    <t>Předfiltrační systém pro sodobar, včetně kotvicího materiálu, včetně propojovacího materiálu</t>
  </si>
  <si>
    <t>Odkapová mřížka (vanička)</t>
  </si>
  <si>
    <t>Odkapová mřížka (vanička), zabudovaná v pracovní desce, vanička s připojením na odpad, spádovaná, s vyjímatelnou mřížkou</t>
  </si>
  <si>
    <t>Odkapní vanička s chlazeným ostřikem</t>
  </si>
  <si>
    <t>Odkapní vanička s chlazeným ostřikem, napojeno na chladič piva</t>
  </si>
  <si>
    <t>Výčepní hlavice, 6 chlazených kohoutů</t>
  </si>
  <si>
    <t>Průtokový podstolový chladič - 6 piv</t>
  </si>
  <si>
    <t>Průtokový podstolový chladič - 6 piv, horizontální vstupy a výstupy, vestavěná recirkulace z vodní lázně, plášť z černého poplastovaného plechu, plastová vana, ekologické chladivo R290, výkon 140l/h, objem vody 40l, hmotnost 51kg</t>
  </si>
  <si>
    <t>Chlazený dřez na pivní sklo – 3 řady, připojeno na centrální chlazení</t>
  </si>
  <si>
    <r>
      <rPr>
        <sz val="10"/>
        <rFont val="Arial"/>
        <family val="2"/>
        <charset val="238"/>
      </rPr>
      <t xml:space="preserve">Připojeno na centrální chlazení, </t>
    </r>
    <r>
      <rPr>
        <sz val="10"/>
        <rFont val="Arial"/>
        <family val="2"/>
        <charset val="1"/>
      </rPr>
      <t>připojovací armatura ke dřezu je součástí dodávky gastra</t>
    </r>
  </si>
  <si>
    <t>24a.</t>
  </si>
  <si>
    <t>24b.</t>
  </si>
  <si>
    <t>Stojánková baterie s výsuvnou sprchou</t>
  </si>
  <si>
    <t>připojovací armatura k baterii jsou součástí dodávky gastra (roháčky v dodávce stavba/ZTI)</t>
  </si>
  <si>
    <t>Pracovní stůl, police, 2x zásuvka na přepravky na nápoje, výsuvný koš, bez pracovní desky</t>
  </si>
  <si>
    <t>Pracovní stůl, vlevo spodní police, vpravo 2x zásuvka na přepravky na nápoje, vedle výsuvný koš, příprava pro interiérový obklad, stůl je bez pracovní desky</t>
  </si>
  <si>
    <t>Myčka skla, zabudovaná do pracovní desky</t>
  </si>
  <si>
    <t>Myčka skla, zabudovaná do pracovní desky, brava šedá/bílá, včetně sady pro čištění a mytí, připojeno na vodu a odpad</t>
  </si>
  <si>
    <t>Pracovní deska pro výčepní pult, 2x dřez, 3x prolam, 2x baterie</t>
  </si>
  <si>
    <t>Pracovní deska pro výčepní pult, nad stolem 25. vlevo zabudované 2x dřezy 300x500 včetně stojánkových baterií,  3x prolam desky</t>
  </si>
  <si>
    <t>Interiérový obklad výčepního pultu</t>
  </si>
  <si>
    <t>XX. POLOŽKY NEZOBRAZENÉ NA VÝKRESE</t>
  </si>
  <si>
    <t>dodavatel technologie gastro</t>
  </si>
  <si>
    <t>Dodavatel technologie gastro</t>
  </si>
  <si>
    <t>elektro:</t>
  </si>
  <si>
    <t>230V</t>
  </si>
  <si>
    <t>PŘÍKON CELKEM</t>
  </si>
  <si>
    <t>400V</t>
  </si>
  <si>
    <t>plyn:</t>
  </si>
  <si>
    <t>Předpokládaná současnost:</t>
  </si>
  <si>
    <t>Šokový zchlazovač / zmrazovač – 4-8x GN 1/1</t>
  </si>
  <si>
    <t>Šokový zchlazovač / zmrazovač – 4-8x GN 1/1,  výkon zchlazení z +65°C na +3°C : 15kg za 90 min., výkon zmrazení z +65°C na -18°C : 15kg za 240 min.,vaření při nízké teplotě, regenerace, rozmražování</t>
  </si>
  <si>
    <t>Vakuová balička</t>
  </si>
  <si>
    <t>Stolní vakuová balička, velikost komory 445x410x200, lišta 420mm, čerpadlo 23m3/hod, hmotnost 65kg</t>
  </si>
  <si>
    <t>450 (930)</t>
  </si>
  <si>
    <t>Skříňka na čistící prostředky</t>
  </si>
  <si>
    <t>Atypická chlazená vitrína – 2 zásuvky, připojeno na centrální chlazení</t>
  </si>
  <si>
    <t>Atypická chlazená vitrína – 2 zásuvky, připojeno na centrální strojovnu chlazení gastro</t>
  </si>
  <si>
    <t>Atypická chlazená podestavba dvousekcová pod chlazenou vitrínu, připojeno na centrální chlazení</t>
  </si>
  <si>
    <t>Atypická chlazená podestavba dvousekcová pod chlazenou vitrínu, příprava pro interiérový obklad, připojeno na centrální strojovnu chlazení gastro</t>
  </si>
  <si>
    <t>neobsazeno</t>
  </si>
  <si>
    <t>A.1_1.12</t>
  </si>
  <si>
    <t>A.1_1.10</t>
  </si>
  <si>
    <t>A.1_1.18</t>
  </si>
  <si>
    <t>A.1_1.15</t>
  </si>
  <si>
    <t>A.1_1.20</t>
  </si>
  <si>
    <t>A.1_1.06</t>
  </si>
  <si>
    <t>SO.01/ SO.02</t>
  </si>
  <si>
    <t>G1N-01</t>
  </si>
  <si>
    <t>A.1_2.14</t>
  </si>
  <si>
    <t>stavba/ZTI</t>
  </si>
  <si>
    <t>G1N-02</t>
  </si>
  <si>
    <t>Výstupní stůl k myčce, police, prolam</t>
  </si>
  <si>
    <t>Výstupní stůl k myčce, spodní police, prolam desky jako vedení košů z myčky (koš 500x500), zadní lem</t>
  </si>
  <si>
    <t>Vstupní stůl k myčce, prolam, dřez</t>
  </si>
  <si>
    <t>750/ 900</t>
  </si>
  <si>
    <t>Příjmový stůl, spodní prostor volný, pracovní deska přetažena přes polopříčku, pravý bok stolu uzavřený, vlevo a vpravo deska dotažená ke stavebním konstrukcím, pravý lem, levá ostřiková stěna 200mm</t>
  </si>
  <si>
    <t>Vstupní stůl k myčce, prolam desky jako vedení košů do myčky (koš 500x500), vlevo dřez 450x400, spodní prostor volný, zadní ostřiková stěna 200mm, doměrkový stůl</t>
  </si>
  <si>
    <t>provozovatel</t>
  </si>
  <si>
    <t>Celonerezová příjmová police / stolový nástavec dvoupatrová, vlevo a vpravo dotažená ke stavebním konstrukcím</t>
  </si>
  <si>
    <t>Chladicí box, bez podlahy, levé křídlové dveře 800mm + zámek, osvětlení boxu, samostatná signalizace otevřených dveří nebo poklesu teploty, včetně čelního vykrytí otvoru pro box, připojeno na centrální strojovnu chlazení gastro</t>
  </si>
  <si>
    <t>Chladicí box, připojeno na centrální chlazení gastro</t>
  </si>
  <si>
    <t>-</t>
  </si>
  <si>
    <t>2850/ 2600</t>
  </si>
  <si>
    <t>G1N-03.</t>
  </si>
  <si>
    <t>A.1_2.19</t>
  </si>
  <si>
    <t>Pracovní stůl skříňový, výsuvný koš, 2x nádoba na odpad, stůl je bez pracovní desky, stůl je na stavebním soklu 150mm</t>
  </si>
  <si>
    <t>Pracovní stůl skříňový, 2x police, zadní + pravý + levý lem, stůl je na stavebním soklu 150mm, tvar stolu dle stavební dispozice - atyp</t>
  </si>
  <si>
    <t>Pracovní stůl, police, na stavebním soklu, tvar stolu dle stavební dispozice - atyp</t>
  </si>
  <si>
    <t>Pracovní deska pro stoly 29. + 32. + 36. + 38. + 42. + 44, zadní lem podél stěn, přetažená do prokládacího okénka</t>
  </si>
  <si>
    <t>G1N-04.</t>
  </si>
  <si>
    <t>Nástavba pro zabudování varných aparátů nad stoly č.p. 04.29, 04.32, 04.36, 04.38 a 04.42, bez pracovní desky</t>
  </si>
  <si>
    <t>57b.</t>
  </si>
  <si>
    <t>Nerezová zástěna za konvektomat</t>
  </si>
  <si>
    <t>Nerezová zástěna za konvektomat (pro oddělení zad konvektomatu od studeného výdeje)</t>
  </si>
  <si>
    <t>G1N-05.</t>
  </si>
  <si>
    <t>G1N-06.</t>
  </si>
  <si>
    <t>G1N-07.</t>
  </si>
  <si>
    <t>Pracovní stůl s vyhřívaným spodním prostorem, prokládací + 2x posuvná dvířka se zámkem, instalační šachta vlevo, stůl je bez pracovní desky, atůl je na stavebním soklu 150mm, v instalační šachtě zabudovaná 1x rezevní zásuvka 230V</t>
  </si>
  <si>
    <t>Pracovní stůl skříňový, prokládací, zabudovaná vodní lázeň 4x GN 1/1 s napojením na vodu a odpad, samostatné ovládání každé vany, instalační šachta vlevo, 2x posuvná dvířka, stůl je bez pracovní desky, stůl je na stavebním soklu 150mm, v instalační šachtě zabudovaná 1x rezevní zásuvka 230V</t>
  </si>
  <si>
    <t>Celonerezová výdejní galerie dvoupatrová, osvětlení infraohřev (v obou policích, samostatné ovládání každé police)</t>
  </si>
  <si>
    <t>Chlazený dřez na pivní sklo – 3 řady, připojeno na centrální strojovnu chlazení gastro, připojeno na vodu a odpad, automatické dopouštění vany, přepad, včetně baterie s výsuvnou sprchou pro sanitaci</t>
  </si>
  <si>
    <t>Oddělovací celonerezová polopříčka</t>
  </si>
  <si>
    <t>Oddělovací celonerezová polopříčka, v polopříčce rozvody pro multifunkční pánev (musí zařídit dodavatel technologie gastro), osazená 1x rezerva 230V nad stolem 04.05 1200mm n.č.p.</t>
  </si>
  <si>
    <t>Pracovní stůl skříňový, 2x police, zadní lem, stůl je na stavebním soklu 150mm</t>
  </si>
  <si>
    <t>603 (1034)</t>
  </si>
  <si>
    <t>Termika</t>
  </si>
  <si>
    <t xml:space="preserve">Náklady na realizaci kuchyně </t>
  </si>
  <si>
    <t>Vedlejší realizační náklady</t>
  </si>
  <si>
    <t>Montáž, doprava, montážní a připojovací materiál, penetrace nerezu, odvoz a likvidace odpadu, úklid atd.</t>
  </si>
  <si>
    <t>Koordinace s dodavetelem interiéru a ostatními profesemi (VZT, El, ZTI…), Dodavatelská dokumentace, předávací dokumentace, Projektová Dokumentace skutečného provedení stavby, revize, zkušební provoz atd.</t>
  </si>
  <si>
    <t>POŽADAVKY NA PROVEDENÍ NEREZOVÉHO NÁBYTKU</t>
  </si>
  <si>
    <t>Chladící celonerezová skříň 700 l – GN 2/1, připojeno na centrální chlazení</t>
  </si>
  <si>
    <t>Chladící celonerezová skříň dvouprostorová 640 l – GN 2/1, připojeno na centrální chlazení</t>
  </si>
  <si>
    <t>Systémový regál, ALU konstrukce a police, výplně polic plastové, perforované, vyjímatelné, s možností mytí v myčce</t>
  </si>
  <si>
    <t>Chladicí celonerezový stůl dvousekcový, bez pracovní desky, na stavebním soklu, připojeno na centrální chlazení</t>
  </si>
  <si>
    <t>Mrazicí celonerezový stůl dvousekcový, bez pracovní desky, na stavebním soklu, agregát</t>
  </si>
  <si>
    <t>Univerzální šlehací a hnětací stroj, 60 l, včetně redukce, nádoby 40l a příslšenství pro nádobu 40 a 60 l (metla, hák, drátěná metla)</t>
  </si>
  <si>
    <t>Univerzální šlehací a hnětací stroj, 60 l, 3 převodové stupně, mechanický koncový spínač, hák, míchač, šlehací metla pro kotlíky 40 a 60 l, přední připojení motoru pro příslušentsví.</t>
  </si>
  <si>
    <t>Chladicí celonerezová podestavba dvousekcová, na stavebním soklu, připojeno na centrální chlazení</t>
  </si>
  <si>
    <t>Součástí této projektové a zadávací dokumentace je dokument "STANDARDY PRO NEREZOVÉ VÝROBKY", který určuje požadavky na provedení nerezového nábytku. Pro podlaží 1NP, místnosti č. G1N-04 - kuchyně je požadováno provedení nerezového nábytku ve standardu H1 (včetně chlazených stolů), na stavebním soklu a pod svařovanými (hygienickými) pracovními plochami. Svařovaná (hygienická) pracovní deska je požadována také v baru m.č. G1N-08 a to jak v předním barovém pultu, tak v zápultí. Detailní požadavky na provedení nerezového nábytku jsou uvedeny v příloze "STANDARDY PRO NEREZOVÉ VÝROBKY" a je vyžadováno jejich dodržení.</t>
  </si>
  <si>
    <t>Opékací deska hladká - provedení pro zabudování, povrch: tvrdě pochromovaná nerez ocel, dvě stamostatně ovládané topné zóny, rychlý ohřev, 50C až 250C, min. příkon 6,0 kW, celoplošné monitorování teploty.</t>
  </si>
  <si>
    <r>
      <t>Indukční varná plotna 2x5kW dvouzónová, kontrola kvality/materiálu pánve, plynule nastavitelná regulace výkonu,</t>
    </r>
    <r>
      <rPr>
        <b/>
        <sz val="10"/>
        <rFont val="Arial"/>
        <family val="2"/>
        <charset val="238"/>
      </rPr>
      <t xml:space="preserve"> regulace výkonu pohybem pánve </t>
    </r>
    <r>
      <rPr>
        <sz val="10"/>
        <rFont val="Arial"/>
        <family val="2"/>
        <charset val="238"/>
      </rPr>
      <t>(střed = plný výkon, posouváním směrem od středu se výkon plynule snižuje).</t>
    </r>
  </si>
  <si>
    <t>Zabudovaná indukce dvouzónová,  provedení pro bezrámečkové zabudování do pracovní desky, ovládání externí, zabudované do čelního panelu stolové sestavy. 2x ovládání otočným kolečkem, display, kontrola kvality/materiálu pánve.</t>
  </si>
  <si>
    <t xml:space="preserve">Zabudovaná indukce jednozónová, provedení pro bezrámečkové zabudování do pracovní desky, ovládání externí, zabudované do čelního panelu snížené plochy sestavy. </t>
  </si>
  <si>
    <r>
      <t xml:space="preserve">Indukční varná plotna pro zabudování, 5kW jednozónová, </t>
    </r>
    <r>
      <rPr>
        <b/>
        <sz val="10"/>
        <rFont val="Arial"/>
        <family val="2"/>
        <charset val="238"/>
      </rPr>
      <t>průměr varné desky 300 mm, rozměr desky 388x388 mm.</t>
    </r>
  </si>
  <si>
    <t>Elektrická fritéza pro zabudování – 2 vany 2x10 l.</t>
  </si>
  <si>
    <t>Elektrický konvektomat 6x GN 2/3, ovládání dotykovou obrazovkou.</t>
  </si>
  <si>
    <t>Elektrický konvektomat 6x GN 1/1, ovládání dotykovou obrazovkou.</t>
  </si>
  <si>
    <t xml:space="preserve">Multifukční pánev, 100l, ovládání dotykovou obrazovkou, varná plcha 39 až 43 dm2, integrovaná samonavíjecí sprcha, sonda teploty jádra, vypouštění vody přímo odpadem integrovaným v pánvi,  pečení/vaření/fritování,Sous-Vide, automatický noční provoz, automatické  napouštění vody s přesností na litry, ukazatel skutečných a požadovaných teplot, automatický zdvih varných a fritovacích košů, zásuvka 230V, </t>
  </si>
  <si>
    <t>Myčka na nádobí PRŮCHOZÍ, výkon košů: 22-48-70 košů / hod., koš 500x500mm, zásuvná výška 440 mm, max. hluk 62 až 64 dB, Kryt s tepelnou a akustickou izolací (dvojitý plášť s izolací), čistící program, spotřeba vody na cyklus: 2,0 až 2,2 l,  filtrační systém mycí vody, odpadní čerpadlo, dávkovače mycího a oplchového prostředku, základní příslušentství a montážní materiál nezbytný pro provoz.</t>
  </si>
  <si>
    <t>Myčka PODSTOLOVÁ na SKLO, Nádrž, rám, opláštění CrNi ocel 1.4301, až 60 košů/hod., Koš 500x500mm, zásuvná výška min. 404 mm, ideálně 425 mm, max. hluk 55 až max. 59 dB, dvojitý plášť, čistící program, spotřeba vody na cyklus: 1,8 až 2,2 l,  informační display + jednotlačítkové ovládáni, zabudované dávkovací zařízení pro mycí i oplachový prostředek, odpadní čerpadlo, samočistící program, včetně integrovaného zásobníku a dávkovače mycího a oplachového prostředku, základní příslušentství a montážní materiál nezbytný pro provoz.</t>
  </si>
  <si>
    <t>Cena za MJ 
v KČ bez DPH</t>
  </si>
  <si>
    <t>v KČ bez DPH</t>
  </si>
  <si>
    <t>Cena CELKEM 
v Kč bez DPH</t>
  </si>
  <si>
    <t>CELKEM v Kč bez DPH</t>
  </si>
  <si>
    <t>5.	Veškeré uvedené požadavky jsou stanoveny jako minimální a dodavatel vždy může nabídnout zařízení s lepšími parametry a vlastnostmi, pokud to není v rozporu s body výše.</t>
  </si>
  <si>
    <t xml:space="preserve">4.	Celkové výkony zařízení, výkony dílčích prvků a kapacity zařízení jsou uvedeny jako minimální a mohou být navrženy lepší ve smyslu vyššího výkonu a kapacit (alternativně připustit toleranci), musí být však zároveň platit bod 3 v poznámkách. </t>
  </si>
  <si>
    <t xml:space="preserve"> Jedná se zejména o půdorysné rozměry - délky a případně hloubky, výšky budou přiměřené náplni výrobků. Pokud v textu popisu výrobku není uvedeno jinak.</t>
  </si>
  <si>
    <t>2.	Rozměry mobilních prvků budou v toleranci ± 10 %, nicméně rozměry zohlední prostorové podmínky stavby - rozměry dveří, chodeb, výtahů a dalších prostor u kterých se předpokládá použití takovýchto výrobků.</t>
  </si>
  <si>
    <t xml:space="preserve">1.Rozměry zařízení jsou přibližné, běžně je možná tolerance ± 10 %. Rozměry je však nutné koordinovat s celkovými rozměry místností, průchozích otvorů a prostor pro průchod osob, a dále pak s napojením na další zařízení. 
Rozměry musí odpovídat ergonometrickým požadavkům a předpisům v gastroprovozech.
</t>
  </si>
  <si>
    <r>
      <rPr>
        <b/>
        <sz val="10"/>
        <rFont val="Arial"/>
        <family val="2"/>
        <charset val="238"/>
      </rPr>
      <t xml:space="preserve">Rozměry: </t>
    </r>
    <r>
      <rPr>
        <sz val="10"/>
        <rFont val="Arial"/>
        <family val="2"/>
        <charset val="238"/>
      </rPr>
      <t xml:space="preserve">
1.300 x 850 x 850 mm, nebo                  1.030 x 894 x 608 (1.078) mm, nebo   1293 x 850 x 1050 mm  
</t>
    </r>
    <r>
      <rPr>
        <b/>
        <sz val="10"/>
        <rFont val="Arial"/>
        <family val="2"/>
        <charset val="238"/>
      </rPr>
      <t xml:space="preserve">Příkon:    </t>
    </r>
    <r>
      <rPr>
        <sz val="10"/>
        <rFont val="Arial"/>
        <family val="2"/>
        <charset val="238"/>
      </rPr>
      <t xml:space="preserve">
22,4kW, nebo 27,0kW, nebo 24,6kW.</t>
    </r>
  </si>
  <si>
    <r>
      <rPr>
        <b/>
        <sz val="10"/>
        <rFont val="Arial"/>
        <family val="2"/>
        <charset val="238"/>
      </rPr>
      <t xml:space="preserve">Příkon: </t>
    </r>
    <r>
      <rPr>
        <sz val="10"/>
        <rFont val="Arial"/>
        <family val="2"/>
        <charset val="238"/>
      </rPr>
      <t xml:space="preserve">
14,7kW až 16,3kW 
</t>
    </r>
    <r>
      <rPr>
        <b/>
        <sz val="10"/>
        <rFont val="Arial"/>
        <family val="2"/>
        <charset val="238"/>
      </rPr>
      <t>Rozměry:</t>
    </r>
    <r>
      <rPr>
        <sz val="10"/>
        <rFont val="Arial"/>
        <family val="2"/>
        <charset val="238"/>
      </rPr>
      <t xml:space="preserve"> 
735(850)x750(825)x1.535(2070), nebo: 713x815(915)x1.510(1.995) mm</t>
    </r>
  </si>
  <si>
    <r>
      <t xml:space="preserve">Elektrická fritéza pro zabudování  do pracovní desky – 2 vany, 2x 10 litrů, příkon. 23,6, nebo 24,0 kW, 
</t>
    </r>
    <r>
      <rPr>
        <b/>
        <sz val="10"/>
        <rFont val="Arial"/>
        <family val="2"/>
        <charset val="238"/>
      </rPr>
      <t xml:space="preserve">ROZMĚRY: </t>
    </r>
    <r>
      <rPr>
        <sz val="10"/>
        <rFont val="Arial"/>
        <family val="2"/>
        <charset val="1"/>
      </rPr>
      <t>500X600 nebo 600x600, spodní vypouštění, ochlazovací zóna oleje.</t>
    </r>
  </si>
  <si>
    <r>
      <t xml:space="preserve">Opékací deska hladká - provedení pro zabudování, povrch: tvrdě pochromovaná nerez ocel, dvě stamostatně ovládané topné zóny, rychlý ohřev, 50C až 250C, 
 </t>
    </r>
    <r>
      <rPr>
        <b/>
        <sz val="10"/>
        <rFont val="Arial"/>
        <family val="2"/>
        <charset val="238"/>
      </rPr>
      <t>příkon:</t>
    </r>
    <r>
      <rPr>
        <sz val="10"/>
        <rFont val="Arial"/>
        <family val="2"/>
        <charset val="238"/>
      </rPr>
      <t xml:space="preserve"> 6,0 kW, nebo 7,5 kW
celoplošné monitorování teploty.</t>
    </r>
  </si>
  <si>
    <r>
      <t xml:space="preserve">Elektrický konvektomat 6x GN 2/3, ovládání dotykovou obrazovkou, 
</t>
    </r>
    <r>
      <rPr>
        <b/>
        <sz val="10"/>
        <rFont val="Arial"/>
        <family val="2"/>
        <charset val="238"/>
      </rPr>
      <t>příkon</t>
    </r>
    <r>
      <rPr>
        <sz val="10"/>
        <rFont val="Arial"/>
        <family val="2"/>
        <charset val="1"/>
      </rPr>
      <t xml:space="preserve"> 5,2 až 5,9 kW, 
</t>
    </r>
    <r>
      <rPr>
        <b/>
        <sz val="10"/>
        <rFont val="Arial"/>
        <family val="2"/>
        <charset val="238"/>
      </rPr>
      <t>rozměry:</t>
    </r>
    <r>
      <rPr>
        <sz val="10"/>
        <rFont val="Arial"/>
        <family val="2"/>
        <charset val="1"/>
      </rPr>
      <t xml:space="preserve"> 550 x 611 x 784, nebo 655 x 594 x 621, nebo: 520 x 640 x 705 mm, mycí program.</t>
    </r>
  </si>
  <si>
    <r>
      <t xml:space="preserve">Elektrický konvektomat 6x GN 1/1 ovládání dotykovou obrazovkou,  
</t>
    </r>
    <r>
      <rPr>
        <b/>
        <sz val="10"/>
        <rFont val="Arial"/>
        <family val="2"/>
        <charset val="238"/>
      </rPr>
      <t>příkon:</t>
    </r>
    <r>
      <rPr>
        <sz val="10"/>
        <rFont val="Arial"/>
        <family val="2"/>
        <charset val="1"/>
      </rPr>
      <t xml:space="preserve"> 10,2 až 12,0 kW,
</t>
    </r>
    <r>
      <rPr>
        <b/>
        <sz val="10"/>
        <rFont val="Arial"/>
        <family val="2"/>
        <charset val="238"/>
      </rPr>
      <t>rozměry:</t>
    </r>
    <r>
      <rPr>
        <sz val="10"/>
        <rFont val="Arial"/>
        <family val="2"/>
        <charset val="1"/>
      </rPr>
      <t xml:space="preserve"> 997 x 799 x 790 mm, 925 x 810 x 840,  nebo 850 x 842 x 754 mm, mycí program.</t>
    </r>
  </si>
  <si>
    <r>
      <rPr>
        <b/>
        <sz val="10"/>
        <rFont val="Arial"/>
        <family val="2"/>
        <charset val="238"/>
      </rPr>
      <t xml:space="preserve">Příkon: </t>
    </r>
    <r>
      <rPr>
        <sz val="10"/>
        <rFont val="Arial"/>
        <family val="2"/>
        <charset val="238"/>
      </rPr>
      <t xml:space="preserve">6,1 až 7,9 kW 
</t>
    </r>
    <r>
      <rPr>
        <b/>
        <sz val="10"/>
        <rFont val="Arial"/>
        <family val="2"/>
        <charset val="238"/>
      </rPr>
      <t xml:space="preserve">Rozměry: </t>
    </r>
    <r>
      <rPr>
        <sz val="10"/>
        <rFont val="Arial"/>
        <family val="2"/>
        <charset val="238"/>
      </rPr>
      <t>600 x 603(1034) x 820 mm, nebo: 600 x 603(1048) x 825 mm</t>
    </r>
  </si>
  <si>
    <t>3.	Uvedené příkony a potřeby elektro jsou uvažovány jako optimální  a mohou se lišit maximálně +/- 10 %, pokud v textu není uvedeno jinak.</t>
  </si>
  <si>
    <t xml:space="preserve">6. Uvedené rozměry jsou myšleny jako rozměry korpusů, tj. rozměry bez případných výčnělků, madel, vypínačů, ovládacích knoflíků a podobně.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</si>
</sst>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quot;    &quot;"/>
    <numFmt numFmtId="165" formatCode="0;[Red]0"/>
    <numFmt numFmtId="166" formatCode="0.0"/>
    <numFmt numFmtId="167" formatCode="0.000"/>
    <numFmt numFmtId="168" formatCode="#,##0.0&quot; kW&quot;"/>
    <numFmt numFmtId="169" formatCode="#,##0.00\ _K_č"/>
  </numFmts>
  <fonts count="34" x14ac:knownFonts="1">
    <font>
      <sz val="10"/>
      <name val="Arial"/>
      <family val="2"/>
      <charset val="238"/>
    </font>
    <font>
      <sz val="10"/>
      <name val="Arial CE"/>
      <family val="2"/>
      <charset val="238"/>
    </font>
    <font>
      <u/>
      <sz val="10"/>
      <color rgb="FF800080"/>
      <name val="Arial"/>
      <family val="2"/>
      <charset val="238"/>
    </font>
    <font>
      <sz val="10"/>
      <name val="Arial"/>
      <family val="2"/>
      <charset val="1"/>
    </font>
    <font>
      <b/>
      <sz val="10"/>
      <name val="Arial"/>
      <family val="2"/>
      <charset val="1"/>
    </font>
    <font>
      <sz val="9"/>
      <name val="Arial"/>
      <family val="2"/>
      <charset val="1"/>
    </font>
    <font>
      <i/>
      <sz val="10"/>
      <color rgb="FF808080"/>
      <name val="Arial"/>
      <family val="2"/>
      <charset val="1"/>
    </font>
    <font>
      <b/>
      <i/>
      <sz val="10"/>
      <color rgb="FF808080"/>
      <name val="Arial"/>
      <family val="2"/>
      <charset val="1"/>
    </font>
    <font>
      <sz val="14"/>
      <color rgb="FF0000FF"/>
      <name val="Arial"/>
      <family val="2"/>
      <charset val="1"/>
    </font>
    <font>
      <sz val="14"/>
      <color rgb="FFFF0000"/>
      <name val="Arial"/>
      <family val="2"/>
      <charset val="1"/>
    </font>
    <font>
      <sz val="14"/>
      <color rgb="FF969696"/>
      <name val="Arial"/>
      <family val="2"/>
      <charset val="1"/>
    </font>
    <font>
      <i/>
      <sz val="14"/>
      <color rgb="FF808080"/>
      <name val="Arial"/>
      <family val="2"/>
      <charset val="1"/>
    </font>
    <font>
      <sz val="10"/>
      <color rgb="FF000000"/>
      <name val="Arial"/>
      <family val="2"/>
      <charset val="1"/>
    </font>
    <font>
      <sz val="10"/>
      <color rgb="FF000000"/>
      <name val="Arial"/>
      <family val="2"/>
      <charset val="238"/>
    </font>
    <font>
      <b/>
      <sz val="10"/>
      <name val="Arial"/>
      <family val="2"/>
      <charset val="238"/>
    </font>
    <font>
      <sz val="14"/>
      <color rgb="FF0000FF"/>
      <name val="Arial"/>
      <family val="2"/>
      <charset val="238"/>
    </font>
    <font>
      <sz val="14"/>
      <color rgb="FF969696"/>
      <name val="Arial"/>
      <family val="2"/>
      <charset val="238"/>
    </font>
    <font>
      <sz val="14"/>
      <color rgb="FFFF00FF"/>
      <name val="Arial"/>
      <family val="2"/>
      <charset val="238"/>
    </font>
    <font>
      <sz val="14"/>
      <name val="Arial"/>
      <family val="2"/>
      <charset val="1"/>
    </font>
    <font>
      <i/>
      <sz val="10"/>
      <color rgb="FF808080"/>
      <name val="Arial"/>
      <family val="2"/>
      <charset val="238"/>
    </font>
    <font>
      <i/>
      <sz val="14"/>
      <color rgb="FF808080"/>
      <name val="Arial"/>
      <family val="2"/>
      <charset val="238"/>
    </font>
    <font>
      <sz val="14"/>
      <color rgb="FFFF0000"/>
      <name val="Arial"/>
      <family val="2"/>
      <charset val="238"/>
    </font>
    <font>
      <sz val="14"/>
      <color rgb="FFFF00FF"/>
      <name val="Arial"/>
      <family val="2"/>
      <charset val="1"/>
    </font>
    <font>
      <b/>
      <sz val="11"/>
      <name val="Arial"/>
      <family val="2"/>
      <charset val="1"/>
    </font>
    <font>
      <sz val="11"/>
      <name val="Arial"/>
      <family val="2"/>
      <charset val="1"/>
    </font>
    <font>
      <i/>
      <sz val="10"/>
      <color theme="0" tint="-0.499984740745262"/>
      <name val="Arial"/>
      <family val="2"/>
      <charset val="238"/>
    </font>
    <font>
      <b/>
      <i/>
      <sz val="10"/>
      <color theme="0" tint="-0.499984740745262"/>
      <name val="Arial"/>
      <family val="2"/>
      <charset val="238"/>
    </font>
    <font>
      <i/>
      <sz val="14"/>
      <color theme="0" tint="-0.499984740745262"/>
      <name val="Arial"/>
      <family val="2"/>
      <charset val="238"/>
    </font>
    <font>
      <sz val="10"/>
      <color indexed="8"/>
      <name val="Arial"/>
      <family val="2"/>
      <charset val="238"/>
    </font>
    <font>
      <sz val="14"/>
      <color indexed="55"/>
      <name val="Arial"/>
      <family val="2"/>
      <charset val="238"/>
    </font>
    <font>
      <sz val="14"/>
      <color indexed="14"/>
      <name val="Arial"/>
      <family val="2"/>
      <charset val="238"/>
    </font>
    <font>
      <sz val="14"/>
      <color indexed="12"/>
      <name val="Arial"/>
      <family val="2"/>
      <charset val="238"/>
    </font>
    <font>
      <sz val="14"/>
      <color indexed="10"/>
      <name val="Arial"/>
      <family val="2"/>
      <charset val="238"/>
    </font>
    <font>
      <b/>
      <sz val="12"/>
      <name val="Arial"/>
      <family val="2"/>
    </font>
  </fonts>
  <fills count="11">
    <fill>
      <patternFill patternType="none"/>
    </fill>
    <fill>
      <patternFill patternType="gray125"/>
    </fill>
    <fill>
      <patternFill patternType="solid">
        <fgColor rgb="FFFFFF99"/>
        <bgColor rgb="FFFFFFCC"/>
      </patternFill>
    </fill>
    <fill>
      <patternFill patternType="solid">
        <fgColor rgb="FF99CCFF"/>
        <bgColor rgb="FFCCCCFF"/>
      </patternFill>
    </fill>
    <fill>
      <patternFill patternType="solid">
        <fgColor rgb="FFC0C0C0"/>
        <bgColor rgb="FFCCCCFF"/>
      </patternFill>
    </fill>
    <fill>
      <patternFill patternType="solid">
        <fgColor rgb="FFFFFFFF"/>
        <bgColor rgb="FFFFFFCC"/>
      </patternFill>
    </fill>
    <fill>
      <patternFill patternType="solid">
        <fgColor theme="0"/>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8" tint="-0.249977111117893"/>
        <bgColor indexed="64"/>
      </patternFill>
    </fill>
  </fills>
  <borders count="21">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diagonal/>
    </border>
    <border>
      <left/>
      <right style="hair">
        <color auto="1"/>
      </right>
      <top/>
      <bottom style="hair">
        <color auto="1"/>
      </bottom>
      <diagonal/>
    </border>
    <border>
      <left style="hair">
        <color auto="1"/>
      </left>
      <right/>
      <top style="hair">
        <color auto="1"/>
      </top>
      <bottom style="hair">
        <color auto="1"/>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hair">
        <color auto="1"/>
      </left>
      <right style="hair">
        <color auto="1"/>
      </right>
      <top/>
      <bottom/>
      <diagonal/>
    </border>
    <border>
      <left style="hair">
        <color auto="1"/>
      </left>
      <right style="hair">
        <color auto="1"/>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style="hair">
        <color auto="1"/>
      </top>
      <bottom style="hair">
        <color auto="1"/>
      </bottom>
      <diagonal/>
    </border>
    <border>
      <left style="hair">
        <color indexed="8"/>
      </left>
      <right style="hair">
        <color indexed="8"/>
      </right>
      <top style="hair">
        <color indexed="8"/>
      </top>
      <bottom style="hair">
        <color indexed="8"/>
      </bottom>
      <diagonal/>
    </border>
    <border>
      <left style="hair">
        <color auto="1"/>
      </left>
      <right style="hair">
        <color auto="1"/>
      </right>
      <top/>
      <bottom style="hair">
        <color auto="1"/>
      </bottom>
      <diagonal/>
    </border>
    <border>
      <left/>
      <right/>
      <top style="hair">
        <color auto="1"/>
      </top>
      <bottom style="hair">
        <color auto="1"/>
      </bottom>
      <diagonal/>
    </border>
    <border>
      <left style="hair">
        <color indexed="8"/>
      </left>
      <right/>
      <top style="hair">
        <color indexed="8"/>
      </top>
      <bottom style="hair">
        <color indexed="8"/>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xf numFmtId="0" fontId="1" fillId="0" borderId="0"/>
    <xf numFmtId="0" fontId="2" fillId="0" borderId="0" applyBorder="0" applyProtection="0"/>
  </cellStyleXfs>
  <cellXfs count="181">
    <xf numFmtId="0" fontId="0" fillId="0" borderId="0" xfId="0"/>
    <xf numFmtId="0" fontId="4" fillId="2" borderId="1" xfId="1" applyFont="1" applyFill="1" applyBorder="1" applyAlignment="1">
      <alignment horizontal="center" vertical="center" wrapText="1" shrinkToFit="1"/>
    </xf>
    <xf numFmtId="49" fontId="3" fillId="0" borderId="0" xfId="0" applyNumberFormat="1" applyFont="1" applyAlignment="1">
      <alignment horizontal="left" vertical="top"/>
    </xf>
    <xf numFmtId="0" fontId="3" fillId="0" borderId="0" xfId="0" applyFont="1" applyAlignment="1">
      <alignment vertical="top" wrapText="1" shrinkToFit="1"/>
    </xf>
    <xf numFmtId="0" fontId="3" fillId="0" borderId="0" xfId="0" applyFont="1" applyAlignment="1">
      <alignment horizontal="center" vertical="top" wrapText="1" shrinkToFit="1"/>
    </xf>
    <xf numFmtId="0" fontId="3" fillId="0" borderId="0" xfId="0" applyFont="1" applyAlignment="1">
      <alignment horizontal="center" vertical="top"/>
    </xf>
    <xf numFmtId="0" fontId="3" fillId="0" borderId="0" xfId="0" applyFont="1" applyAlignment="1">
      <alignment vertical="top"/>
    </xf>
    <xf numFmtId="0" fontId="3" fillId="0" borderId="0" xfId="0" applyFont="1" applyAlignment="1">
      <alignment vertical="top" wrapText="1"/>
    </xf>
    <xf numFmtId="0" fontId="3" fillId="0" borderId="0" xfId="0" applyFont="1"/>
    <xf numFmtId="1" fontId="4" fillId="2" borderId="1" xfId="1" applyNumberFormat="1" applyFont="1" applyFill="1" applyBorder="1" applyAlignment="1">
      <alignment horizontal="center" vertical="center"/>
    </xf>
    <xf numFmtId="0" fontId="5" fillId="2" borderId="1" xfId="1" applyFont="1" applyFill="1" applyBorder="1" applyAlignment="1">
      <alignment horizontal="center" vertical="center" wrapText="1"/>
    </xf>
    <xf numFmtId="164" fontId="5" fillId="2" borderId="1" xfId="1" applyNumberFormat="1" applyFont="1" applyFill="1" applyBorder="1" applyAlignment="1">
      <alignment horizontal="center" vertical="center" wrapText="1"/>
    </xf>
    <xf numFmtId="0" fontId="7" fillId="0" borderId="1" xfId="0" applyFont="1" applyBorder="1" applyAlignment="1">
      <alignment horizontal="center" vertical="center"/>
    </xf>
    <xf numFmtId="166" fontId="7" fillId="0" borderId="1" xfId="0" applyNumberFormat="1" applyFont="1" applyBorder="1" applyAlignment="1">
      <alignment horizontal="center" vertical="center" wrapText="1"/>
    </xf>
    <xf numFmtId="0" fontId="8" fillId="0" borderId="1" xfId="1" applyFont="1" applyBorder="1" applyAlignment="1">
      <alignment horizontal="center" vertical="center"/>
    </xf>
    <xf numFmtId="0" fontId="9" fillId="0" borderId="1" xfId="1" applyFont="1" applyBorder="1" applyAlignment="1">
      <alignment horizontal="center" vertical="center"/>
    </xf>
    <xf numFmtId="0" fontId="10" fillId="0" borderId="1" xfId="1" applyFont="1" applyBorder="1" applyAlignment="1">
      <alignment horizontal="center" vertical="center"/>
    </xf>
    <xf numFmtId="0" fontId="11" fillId="0" borderId="1" xfId="1" applyFont="1" applyBorder="1" applyAlignment="1">
      <alignment horizontal="center" vertical="center"/>
    </xf>
    <xf numFmtId="49" fontId="3" fillId="0" borderId="1" xfId="0" applyNumberFormat="1" applyFont="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12" fillId="0" borderId="1" xfId="0"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xf>
    <xf numFmtId="166" fontId="4" fillId="0" borderId="1" xfId="0" applyNumberFormat="1" applyFont="1" applyBorder="1" applyAlignment="1">
      <alignment horizontal="center" vertical="center" wrapText="1"/>
    </xf>
    <xf numFmtId="0" fontId="3" fillId="0" borderId="1" xfId="1" applyFont="1" applyBorder="1" applyAlignment="1">
      <alignment horizontal="center" vertical="center"/>
    </xf>
    <xf numFmtId="0" fontId="3" fillId="0" borderId="0" xfId="0" applyFont="1" applyAlignment="1">
      <alignment vertical="center"/>
    </xf>
    <xf numFmtId="49" fontId="0" fillId="0" borderId="1" xfId="0" applyNumberFormat="1" applyBorder="1" applyAlignment="1">
      <alignment horizontal="lef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13" fillId="0" borderId="1" xfId="0" applyFont="1" applyBorder="1" applyAlignment="1">
      <alignment horizontal="center" vertical="center" wrapText="1"/>
    </xf>
    <xf numFmtId="165" fontId="0" fillId="0" borderId="1" xfId="0" applyNumberFormat="1" applyBorder="1" applyAlignment="1">
      <alignment horizontal="center" vertical="center" wrapText="1"/>
    </xf>
    <xf numFmtId="166" fontId="0" fillId="0" borderId="1" xfId="0" applyNumberFormat="1" applyBorder="1" applyAlignment="1">
      <alignment horizontal="center" vertical="center" wrapText="1"/>
    </xf>
    <xf numFmtId="0" fontId="14" fillId="0" borderId="1" xfId="0" applyFont="1" applyBorder="1" applyAlignment="1">
      <alignment horizontal="center" vertical="center"/>
    </xf>
    <xf numFmtId="0" fontId="0" fillId="0" borderId="1" xfId="0" applyBorder="1" applyAlignment="1">
      <alignment horizontal="center" vertical="center"/>
    </xf>
    <xf numFmtId="166" fontId="14" fillId="0" borderId="1" xfId="0" applyNumberFormat="1" applyFont="1" applyBorder="1" applyAlignment="1">
      <alignment horizontal="center" vertical="center" wrapText="1"/>
    </xf>
    <xf numFmtId="0" fontId="15" fillId="0" borderId="1" xfId="1" applyFont="1" applyBorder="1" applyAlignment="1">
      <alignment horizontal="center" vertical="center"/>
    </xf>
    <xf numFmtId="0" fontId="0" fillId="0" borderId="1" xfId="1" applyFont="1" applyBorder="1" applyAlignment="1">
      <alignment horizontal="center" vertical="center"/>
    </xf>
    <xf numFmtId="0" fontId="16" fillId="0" borderId="1" xfId="1" applyFont="1" applyBorder="1" applyAlignment="1">
      <alignment horizontal="center" vertical="center"/>
    </xf>
    <xf numFmtId="0" fontId="17" fillId="0" borderId="1" xfId="1" applyFont="1" applyBorder="1" applyAlignment="1">
      <alignment horizontal="center" vertical="center"/>
    </xf>
    <xf numFmtId="0" fontId="0" fillId="0" borderId="1" xfId="0" applyBorder="1"/>
    <xf numFmtId="0" fontId="6" fillId="0" borderId="1" xfId="0" applyFont="1" applyBorder="1" applyAlignment="1">
      <alignment horizontal="center" vertical="center"/>
    </xf>
    <xf numFmtId="49" fontId="3" fillId="0" borderId="1" xfId="0" applyNumberFormat="1" applyFont="1" applyBorder="1" applyAlignment="1">
      <alignment horizontal="left" vertical="center" wrapText="1"/>
    </xf>
    <xf numFmtId="0" fontId="3" fillId="5" borderId="1" xfId="0" applyFont="1" applyFill="1" applyBorder="1" applyAlignment="1">
      <alignment vertical="center" wrapText="1" shrinkToFit="1"/>
    </xf>
    <xf numFmtId="0" fontId="18" fillId="0" borderId="1" xfId="1" applyFont="1" applyBorder="1" applyAlignment="1">
      <alignment horizontal="center" vertical="center"/>
    </xf>
    <xf numFmtId="0" fontId="20" fillId="0" borderId="1" xfId="1" applyFont="1" applyBorder="1" applyAlignment="1">
      <alignment horizontal="center" vertical="center"/>
    </xf>
    <xf numFmtId="0" fontId="19" fillId="0" borderId="1" xfId="1" applyFont="1" applyBorder="1" applyAlignment="1">
      <alignment horizontal="center" vertical="center"/>
    </xf>
    <xf numFmtId="49" fontId="0" fillId="0" borderId="1" xfId="0" applyNumberFormat="1" applyBorder="1" applyAlignment="1">
      <alignment horizontal="left" vertical="center"/>
    </xf>
    <xf numFmtId="0" fontId="21" fillId="0" borderId="1" xfId="1" applyFont="1" applyBorder="1" applyAlignment="1">
      <alignment horizontal="center" vertical="center"/>
    </xf>
    <xf numFmtId="0" fontId="20" fillId="0" borderId="4" xfId="1" applyFont="1" applyBorder="1" applyAlignment="1">
      <alignment horizontal="center" vertical="center"/>
    </xf>
    <xf numFmtId="167" fontId="0" fillId="0" borderId="1" xfId="0" applyNumberFormat="1" applyBorder="1" applyAlignment="1">
      <alignment horizontal="center" vertical="center" wrapText="1"/>
    </xf>
    <xf numFmtId="167" fontId="14" fillId="0" borderId="1" xfId="0" applyNumberFormat="1" applyFont="1" applyBorder="1" applyAlignment="1">
      <alignment horizontal="center" vertical="center"/>
    </xf>
    <xf numFmtId="166" fontId="14" fillId="0" borderId="1" xfId="0" applyNumberFormat="1" applyFont="1" applyBorder="1" applyAlignment="1">
      <alignment horizontal="center" vertical="center"/>
    </xf>
    <xf numFmtId="0" fontId="0" fillId="0" borderId="1" xfId="0" applyBorder="1" applyAlignment="1">
      <alignment vertical="center" wrapText="1" shrinkToFit="1"/>
    </xf>
    <xf numFmtId="0" fontId="0" fillId="0" borderId="1" xfId="0" applyBorder="1" applyAlignment="1">
      <alignment vertical="top" wrapText="1" shrinkToFit="1"/>
    </xf>
    <xf numFmtId="1" fontId="0" fillId="0" borderId="1" xfId="0" applyNumberFormat="1" applyBorder="1" applyAlignment="1">
      <alignment horizontal="center" vertical="center" wrapText="1"/>
    </xf>
    <xf numFmtId="0" fontId="22" fillId="0" borderId="1" xfId="1" applyFont="1" applyBorder="1" applyAlignment="1">
      <alignment horizontal="center" vertical="center"/>
    </xf>
    <xf numFmtId="0" fontId="0" fillId="0" borderId="1" xfId="0" applyBorder="1" applyAlignment="1">
      <alignment vertical="center"/>
    </xf>
    <xf numFmtId="49" fontId="23" fillId="2" borderId="5" xfId="0" applyNumberFormat="1" applyFont="1" applyFill="1" applyBorder="1" applyAlignment="1">
      <alignment vertical="center" wrapText="1" shrinkToFit="1"/>
    </xf>
    <xf numFmtId="49" fontId="23" fillId="2" borderId="6" xfId="0" applyNumberFormat="1" applyFont="1" applyFill="1" applyBorder="1" applyAlignment="1">
      <alignment vertical="center" wrapText="1" shrinkToFit="1"/>
    </xf>
    <xf numFmtId="0" fontId="3" fillId="2" borderId="6" xfId="0" applyFont="1" applyFill="1" applyBorder="1" applyAlignment="1">
      <alignment vertical="top" wrapText="1" shrinkToFit="1"/>
    </xf>
    <xf numFmtId="0" fontId="3" fillId="2" borderId="5" xfId="0" applyFont="1" applyFill="1" applyBorder="1" applyAlignment="1">
      <alignment horizontal="center" vertical="top" wrapText="1" shrinkToFit="1"/>
    </xf>
    <xf numFmtId="0" fontId="3" fillId="2" borderId="6" xfId="0" applyFont="1" applyFill="1" applyBorder="1" applyAlignment="1">
      <alignment horizontal="center" vertical="top" wrapText="1" shrinkToFit="1"/>
    </xf>
    <xf numFmtId="0" fontId="3" fillId="2" borderId="6" xfId="0" applyFont="1" applyFill="1" applyBorder="1" applyAlignment="1">
      <alignment horizontal="center" vertical="top"/>
    </xf>
    <xf numFmtId="0" fontId="3" fillId="2" borderId="2" xfId="0" applyFont="1" applyFill="1" applyBorder="1" applyAlignment="1">
      <alignment horizontal="center" vertical="top"/>
    </xf>
    <xf numFmtId="168" fontId="24" fillId="2" borderId="1" xfId="0" applyNumberFormat="1" applyFont="1" applyFill="1" applyBorder="1" applyAlignment="1">
      <alignment horizontal="center" vertical="top" wrapText="1"/>
    </xf>
    <xf numFmtId="0" fontId="3" fillId="2" borderId="6" xfId="0" applyFont="1" applyFill="1" applyBorder="1" applyAlignment="1">
      <alignment vertical="top"/>
    </xf>
    <xf numFmtId="49" fontId="23" fillId="2" borderId="7" xfId="0" applyNumberFormat="1" applyFont="1" applyFill="1" applyBorder="1" applyAlignment="1">
      <alignment vertical="center" wrapText="1" shrinkToFit="1"/>
    </xf>
    <xf numFmtId="49" fontId="23" fillId="2" borderId="0" xfId="0" applyNumberFormat="1" applyFont="1" applyFill="1" applyAlignment="1">
      <alignment vertical="center" wrapText="1" shrinkToFit="1"/>
    </xf>
    <xf numFmtId="0" fontId="3" fillId="2" borderId="0" xfId="0" applyFont="1" applyFill="1" applyAlignment="1">
      <alignment vertical="top" wrapText="1" shrinkToFit="1"/>
    </xf>
    <xf numFmtId="168" fontId="24" fillId="2" borderId="9" xfId="0" applyNumberFormat="1" applyFont="1" applyFill="1" applyBorder="1" applyAlignment="1">
      <alignment horizontal="center" vertical="top" wrapText="1"/>
    </xf>
    <xf numFmtId="0" fontId="3" fillId="2" borderId="0" xfId="0" applyFont="1" applyFill="1" applyAlignment="1">
      <alignment vertical="top"/>
    </xf>
    <xf numFmtId="0" fontId="3" fillId="2" borderId="11" xfId="0" applyFont="1" applyFill="1" applyBorder="1" applyAlignment="1">
      <alignment horizontal="center" vertical="top" wrapText="1" shrinkToFit="1"/>
    </xf>
    <xf numFmtId="0" fontId="3" fillId="2" borderId="12" xfId="0" applyFont="1" applyFill="1" applyBorder="1" applyAlignment="1">
      <alignment horizontal="center" vertical="top" wrapText="1" shrinkToFit="1"/>
    </xf>
    <xf numFmtId="0" fontId="3" fillId="2" borderId="12" xfId="0" applyFont="1" applyFill="1" applyBorder="1" applyAlignment="1">
      <alignment horizontal="center" vertical="top"/>
    </xf>
    <xf numFmtId="0" fontId="3" fillId="2" borderId="3" xfId="0" applyFont="1" applyFill="1" applyBorder="1" applyAlignment="1">
      <alignment horizontal="center" vertical="top"/>
    </xf>
    <xf numFmtId="0" fontId="3" fillId="2" borderId="13" xfId="0" applyFont="1" applyFill="1" applyBorder="1" applyAlignment="1">
      <alignment vertical="center"/>
    </xf>
    <xf numFmtId="0" fontId="23" fillId="2" borderId="7" xfId="0" applyFont="1" applyFill="1" applyBorder="1" applyAlignment="1">
      <alignment vertical="center"/>
    </xf>
    <xf numFmtId="0" fontId="23" fillId="2" borderId="0" xfId="0" applyFont="1" applyFill="1" applyAlignment="1">
      <alignment vertical="center"/>
    </xf>
    <xf numFmtId="0" fontId="3" fillId="2" borderId="0" xfId="0" applyFont="1" applyFill="1" applyAlignment="1">
      <alignment horizontal="center" vertical="top" wrapText="1" shrinkToFit="1"/>
    </xf>
    <xf numFmtId="0" fontId="3" fillId="2" borderId="0" xfId="0" applyFont="1" applyFill="1" applyAlignment="1">
      <alignment horizontal="center" vertical="top"/>
    </xf>
    <xf numFmtId="0" fontId="3" fillId="2" borderId="7" xfId="0" applyFont="1" applyFill="1" applyBorder="1" applyAlignment="1">
      <alignment vertical="center"/>
    </xf>
    <xf numFmtId="0" fontId="3" fillId="2" borderId="0" xfId="0" applyFont="1" applyFill="1" applyAlignment="1">
      <alignment vertical="center"/>
    </xf>
    <xf numFmtId="0" fontId="3" fillId="2" borderId="11" xfId="0" applyFont="1" applyFill="1" applyBorder="1"/>
    <xf numFmtId="0" fontId="3" fillId="2" borderId="12" xfId="0" applyFont="1" applyFill="1" applyBorder="1"/>
    <xf numFmtId="0" fontId="3" fillId="2" borderId="12" xfId="0" applyFont="1" applyFill="1" applyBorder="1" applyAlignment="1">
      <alignment vertical="top"/>
    </xf>
    <xf numFmtId="49" fontId="3" fillId="0" borderId="3" xfId="0" applyNumberFormat="1" applyFont="1" applyBorder="1" applyAlignment="1">
      <alignment horizontal="left" vertical="center"/>
    </xf>
    <xf numFmtId="0" fontId="15" fillId="0" borderId="3" xfId="1" applyFont="1" applyBorder="1" applyAlignment="1">
      <alignment horizontal="center" vertical="center"/>
    </xf>
    <xf numFmtId="0" fontId="21" fillId="0" borderId="3" xfId="1" applyFont="1" applyBorder="1" applyAlignment="1">
      <alignment horizontal="center" vertical="center"/>
    </xf>
    <xf numFmtId="0" fontId="16" fillId="0" borderId="3" xfId="1" applyFont="1" applyBorder="1" applyAlignment="1">
      <alignment horizontal="center" vertical="center"/>
    </xf>
    <xf numFmtId="0" fontId="17" fillId="0" borderId="3" xfId="1" applyFont="1" applyBorder="1" applyAlignment="1">
      <alignment horizontal="center" vertical="center"/>
    </xf>
    <xf numFmtId="49" fontId="0" fillId="0" borderId="14" xfId="0" applyNumberFormat="1" applyBorder="1" applyAlignment="1">
      <alignment horizontal="left" vertical="center" wrapText="1"/>
    </xf>
    <xf numFmtId="0" fontId="0" fillId="0" borderId="14" xfId="0" applyBorder="1" applyAlignment="1">
      <alignment vertical="center" wrapText="1"/>
    </xf>
    <xf numFmtId="0" fontId="0" fillId="0" borderId="14" xfId="0" applyBorder="1" applyAlignment="1">
      <alignment horizontal="center" vertical="center"/>
    </xf>
    <xf numFmtId="0" fontId="0" fillId="0" borderId="14" xfId="0" applyBorder="1" applyAlignment="1">
      <alignment horizontal="center" vertical="center" wrapText="1"/>
    </xf>
    <xf numFmtId="0" fontId="0" fillId="0" borderId="14" xfId="0" applyBorder="1"/>
    <xf numFmtId="49" fontId="25" fillId="0" borderId="1" xfId="0" applyNumberFormat="1" applyFont="1" applyBorder="1" applyAlignment="1">
      <alignment horizontal="left" vertical="center" wrapText="1"/>
    </xf>
    <xf numFmtId="49" fontId="25" fillId="0" borderId="1" xfId="0" applyNumberFormat="1" applyFont="1" applyBorder="1" applyAlignment="1">
      <alignment horizontal="left" vertical="center"/>
    </xf>
    <xf numFmtId="0" fontId="25" fillId="0" borderId="1" xfId="0" applyFont="1" applyBorder="1" applyAlignment="1">
      <alignment horizontal="left"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wrapText="1"/>
    </xf>
    <xf numFmtId="165" fontId="25" fillId="0" borderId="1" xfId="0" applyNumberFormat="1" applyFont="1" applyBorder="1" applyAlignment="1">
      <alignment horizontal="center" vertical="center" wrapText="1"/>
    </xf>
    <xf numFmtId="0" fontId="26" fillId="0" borderId="1" xfId="0" applyFont="1" applyBorder="1" applyAlignment="1">
      <alignment horizontal="center" vertical="center"/>
    </xf>
    <xf numFmtId="166" fontId="26"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0" fontId="25" fillId="5" borderId="1" xfId="0" applyFont="1" applyFill="1" applyBorder="1" applyAlignment="1">
      <alignment horizontal="center" vertical="center" wrapText="1"/>
    </xf>
    <xf numFmtId="0" fontId="27" fillId="0" borderId="1" xfId="1" applyFont="1" applyBorder="1" applyAlignment="1">
      <alignment horizontal="center" vertical="center"/>
    </xf>
    <xf numFmtId="0" fontId="25" fillId="0" borderId="1" xfId="1" applyFont="1" applyBorder="1" applyAlignment="1">
      <alignment horizontal="center" vertical="center"/>
    </xf>
    <xf numFmtId="0" fontId="27" fillId="0" borderId="4" xfId="1" applyFont="1" applyBorder="1" applyAlignment="1">
      <alignment horizontal="center" vertical="center"/>
    </xf>
    <xf numFmtId="0" fontId="28" fillId="0" borderId="14" xfId="0" applyFont="1" applyBorder="1" applyAlignment="1">
      <alignment horizontal="center" vertical="center" wrapText="1"/>
    </xf>
    <xf numFmtId="165" fontId="0" fillId="0" borderId="14" xfId="0" applyNumberFormat="1" applyBorder="1" applyAlignment="1">
      <alignment horizontal="center" vertical="center" wrapText="1"/>
    </xf>
    <xf numFmtId="166" fontId="0" fillId="0" borderId="14" xfId="0" applyNumberFormat="1" applyBorder="1" applyAlignment="1">
      <alignment horizontal="center" vertical="center" wrapText="1"/>
    </xf>
    <xf numFmtId="0" fontId="14" fillId="0" borderId="14" xfId="0" applyFont="1" applyBorder="1" applyAlignment="1">
      <alignment horizontal="center" vertical="center"/>
    </xf>
    <xf numFmtId="166" fontId="14" fillId="0" borderId="14" xfId="0" applyNumberFormat="1" applyFont="1" applyBorder="1" applyAlignment="1">
      <alignment horizontal="center" vertical="center" wrapText="1"/>
    </xf>
    <xf numFmtId="0" fontId="29" fillId="0" borderId="14" xfId="1" applyFont="1" applyBorder="1" applyAlignment="1">
      <alignment horizontal="center" vertical="center"/>
    </xf>
    <xf numFmtId="0" fontId="30" fillId="0" borderId="14" xfId="1" applyFont="1" applyBorder="1" applyAlignment="1">
      <alignment horizontal="center" vertical="center"/>
    </xf>
    <xf numFmtId="0" fontId="31" fillId="0" borderId="14" xfId="1" applyFont="1" applyBorder="1" applyAlignment="1">
      <alignment horizontal="center" vertical="center"/>
    </xf>
    <xf numFmtId="49" fontId="0" fillId="0" borderId="14" xfId="0" applyNumberFormat="1" applyBorder="1" applyAlignment="1">
      <alignment horizontal="left" vertical="center"/>
    </xf>
    <xf numFmtId="0" fontId="32" fillId="0" borderId="14" xfId="1" applyFont="1" applyBorder="1" applyAlignment="1">
      <alignment horizontal="center" vertical="center"/>
    </xf>
    <xf numFmtId="0" fontId="0" fillId="6" borderId="1" xfId="0" applyFill="1" applyBorder="1" applyAlignment="1">
      <alignment vertical="top" wrapText="1" shrinkToFit="1"/>
    </xf>
    <xf numFmtId="0" fontId="0" fillId="6" borderId="14" xfId="0" applyFill="1" applyBorder="1" applyAlignment="1">
      <alignment vertical="center" wrapText="1"/>
    </xf>
    <xf numFmtId="49" fontId="3" fillId="6" borderId="1" xfId="0" applyNumberFormat="1" applyFont="1" applyFill="1" applyBorder="1" applyAlignment="1">
      <alignment horizontal="left" vertical="center"/>
    </xf>
    <xf numFmtId="0" fontId="3" fillId="6" borderId="1" xfId="0" applyFont="1" applyFill="1" applyBorder="1" applyAlignment="1">
      <alignment vertical="center" wrapText="1"/>
    </xf>
    <xf numFmtId="0" fontId="0" fillId="6" borderId="1" xfId="0" applyFill="1" applyBorder="1" applyAlignment="1">
      <alignment vertical="center" wrapText="1"/>
    </xf>
    <xf numFmtId="0" fontId="3" fillId="6" borderId="1" xfId="0" applyFont="1" applyFill="1" applyBorder="1" applyAlignment="1">
      <alignment horizontal="center" vertical="center" wrapText="1"/>
    </xf>
    <xf numFmtId="0" fontId="0" fillId="6" borderId="14" xfId="0" applyFill="1" applyBorder="1" applyAlignment="1">
      <alignment vertical="center"/>
    </xf>
    <xf numFmtId="0" fontId="3" fillId="0" borderId="4" xfId="0" applyFont="1" applyBorder="1" applyAlignment="1">
      <alignment vertical="center" wrapText="1"/>
    </xf>
    <xf numFmtId="0" fontId="25" fillId="0" borderId="4" xfId="0" applyFont="1" applyBorder="1" applyAlignment="1">
      <alignment vertical="center" wrapText="1"/>
    </xf>
    <xf numFmtId="0" fontId="0" fillId="0" borderId="4" xfId="0" applyBorder="1" applyAlignment="1">
      <alignment vertical="center" wrapText="1"/>
    </xf>
    <xf numFmtId="0" fontId="0" fillId="0" borderId="17" xfId="0" applyBorder="1" applyAlignment="1">
      <alignment vertical="center" wrapText="1"/>
    </xf>
    <xf numFmtId="0" fontId="0" fillId="0" borderId="17" xfId="0" applyBorder="1"/>
    <xf numFmtId="0" fontId="0" fillId="0" borderId="12" xfId="0" applyBorder="1" applyAlignment="1">
      <alignment vertical="center" wrapText="1"/>
    </xf>
    <xf numFmtId="0" fontId="3" fillId="0" borderId="1" xfId="0" applyFont="1" applyBorder="1"/>
    <xf numFmtId="0" fontId="3" fillId="7" borderId="1" xfId="0" applyFont="1" applyFill="1" applyBorder="1"/>
    <xf numFmtId="169" fontId="3" fillId="0" borderId="1" xfId="0" applyNumberFormat="1" applyFont="1" applyBorder="1"/>
    <xf numFmtId="169" fontId="3" fillId="8" borderId="1" xfId="0" applyNumberFormat="1" applyFont="1" applyFill="1" applyBorder="1"/>
    <xf numFmtId="169" fontId="3" fillId="0" borderId="1" xfId="0" applyNumberFormat="1" applyFont="1" applyBorder="1" applyAlignment="1">
      <alignment vertical="center"/>
    </xf>
    <xf numFmtId="0" fontId="3" fillId="0" borderId="15" xfId="0" applyFont="1" applyBorder="1"/>
    <xf numFmtId="169" fontId="3" fillId="0" borderId="9" xfId="0" applyNumberFormat="1" applyFont="1" applyBorder="1"/>
    <xf numFmtId="0" fontId="3" fillId="0" borderId="11" xfId="0" applyFont="1" applyBorder="1"/>
    <xf numFmtId="0" fontId="14" fillId="0" borderId="18" xfId="0" applyFont="1" applyBorder="1" applyAlignment="1">
      <alignment horizontal="right"/>
    </xf>
    <xf numFmtId="0" fontId="3" fillId="0" borderId="19" xfId="0" applyFont="1" applyBorder="1"/>
    <xf numFmtId="0" fontId="3" fillId="0" borderId="20" xfId="0" applyFont="1" applyBorder="1"/>
    <xf numFmtId="0" fontId="3" fillId="9" borderId="0" xfId="0" applyFont="1" applyFill="1"/>
    <xf numFmtId="49" fontId="14" fillId="9" borderId="0" xfId="0" applyNumberFormat="1" applyFont="1" applyFill="1" applyAlignment="1">
      <alignment horizontal="left" vertical="top"/>
    </xf>
    <xf numFmtId="0" fontId="14" fillId="9" borderId="0" xfId="0" applyFont="1" applyFill="1" applyAlignment="1">
      <alignment vertical="top" wrapText="1" shrinkToFit="1"/>
    </xf>
    <xf numFmtId="0" fontId="14" fillId="9" borderId="0" xfId="0" applyFont="1" applyFill="1" applyAlignment="1">
      <alignment horizontal="center" vertical="top" wrapText="1" shrinkToFit="1"/>
    </xf>
    <xf numFmtId="0" fontId="14" fillId="9" borderId="0" xfId="0" applyFont="1" applyFill="1" applyAlignment="1">
      <alignment horizontal="center" vertical="top"/>
    </xf>
    <xf numFmtId="0" fontId="14" fillId="9" borderId="0" xfId="0" applyFont="1" applyFill="1" applyAlignment="1">
      <alignment vertical="top"/>
    </xf>
    <xf numFmtId="0" fontId="14" fillId="9" borderId="0" xfId="0" applyFont="1" applyFill="1" applyAlignment="1">
      <alignment vertical="top" wrapText="1"/>
    </xf>
    <xf numFmtId="0" fontId="14" fillId="9" borderId="0" xfId="0" applyFont="1" applyFill="1"/>
    <xf numFmtId="0" fontId="0" fillId="0" borderId="14" xfId="0" applyBorder="1" applyAlignment="1">
      <alignment vertical="center" wrapText="1" shrinkToFit="1"/>
    </xf>
    <xf numFmtId="49" fontId="0" fillId="0" borderId="9" xfId="0" applyNumberFormat="1" applyBorder="1" applyAlignment="1">
      <alignment horizontal="left" vertical="center" wrapText="1"/>
    </xf>
    <xf numFmtId="49" fontId="0" fillId="0" borderId="15" xfId="0" applyNumberFormat="1" applyBorder="1" applyAlignment="1">
      <alignment horizontal="left" vertical="center" wrapText="1"/>
    </xf>
    <xf numFmtId="49" fontId="3" fillId="0" borderId="9" xfId="0" applyNumberFormat="1" applyFont="1" applyBorder="1" applyAlignment="1">
      <alignment horizontal="left" vertical="center"/>
    </xf>
    <xf numFmtId="49" fontId="3" fillId="0" borderId="15" xfId="0" applyNumberFormat="1" applyFont="1" applyBorder="1" applyAlignment="1">
      <alignment horizontal="left" vertical="center"/>
    </xf>
    <xf numFmtId="49" fontId="4" fillId="2" borderId="1" xfId="1" applyNumberFormat="1" applyFont="1" applyFill="1" applyBorder="1" applyAlignment="1">
      <alignment horizontal="center" vertical="center" wrapText="1"/>
    </xf>
    <xf numFmtId="49" fontId="4" fillId="4" borderId="3" xfId="0" applyNumberFormat="1" applyFont="1" applyFill="1" applyBorder="1" applyAlignment="1">
      <alignment horizontal="center" vertical="center" wrapText="1"/>
    </xf>
    <xf numFmtId="49" fontId="4" fillId="4" borderId="12"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 xfId="1" applyNumberFormat="1" applyFont="1" applyFill="1" applyBorder="1" applyAlignment="1">
      <alignment horizontal="center" vertical="center"/>
    </xf>
    <xf numFmtId="0" fontId="4" fillId="2" borderId="1" xfId="1" applyFont="1" applyFill="1" applyBorder="1" applyAlignment="1">
      <alignment horizontal="center" vertical="center" wrapText="1" shrinkToFit="1"/>
    </xf>
    <xf numFmtId="0" fontId="3" fillId="2" borderId="10" xfId="0" applyFont="1" applyFill="1" applyBorder="1" applyAlignment="1">
      <alignment horizontal="center" vertical="center"/>
    </xf>
    <xf numFmtId="0" fontId="23" fillId="2" borderId="1" xfId="0" applyFont="1" applyFill="1" applyBorder="1" applyAlignment="1">
      <alignment horizontal="center" vertical="center"/>
    </xf>
    <xf numFmtId="165" fontId="3" fillId="2" borderId="1" xfId="0" applyNumberFormat="1" applyFont="1" applyFill="1" applyBorder="1" applyAlignment="1">
      <alignment horizontal="center" vertical="center"/>
    </xf>
    <xf numFmtId="168" fontId="23" fillId="2" borderId="1" xfId="0" applyNumberFormat="1" applyFont="1" applyFill="1" applyBorder="1" applyAlignment="1">
      <alignment horizontal="center" vertical="top"/>
    </xf>
    <xf numFmtId="49" fontId="23" fillId="2" borderId="8" xfId="0" applyNumberFormat="1" applyFont="1" applyFill="1" applyBorder="1" applyAlignment="1">
      <alignment horizontal="center" vertical="center" wrapText="1" shrinkToFit="1"/>
    </xf>
    <xf numFmtId="49" fontId="33" fillId="0" borderId="4" xfId="0" applyNumberFormat="1" applyFont="1" applyBorder="1" applyAlignment="1">
      <alignment horizontal="left" vertical="center" wrapText="1"/>
    </xf>
    <xf numFmtId="0" fontId="33" fillId="0" borderId="16" xfId="0" applyFont="1" applyBorder="1" applyAlignment="1">
      <alignment vertical="center" wrapText="1"/>
    </xf>
    <xf numFmtId="0" fontId="3" fillId="2" borderId="4" xfId="0" applyFont="1" applyFill="1" applyBorder="1" applyAlignment="1">
      <alignment horizontal="center" vertical="center"/>
    </xf>
    <xf numFmtId="49" fontId="4" fillId="3" borderId="2" xfId="1" applyNumberFormat="1" applyFont="1" applyFill="1" applyBorder="1" applyAlignment="1">
      <alignment horizontal="center" vertical="center"/>
    </xf>
    <xf numFmtId="49" fontId="4" fillId="3" borderId="6" xfId="1" applyNumberFormat="1" applyFont="1" applyFill="1" applyBorder="1" applyAlignment="1">
      <alignment horizontal="center" vertical="center"/>
    </xf>
    <xf numFmtId="0" fontId="4" fillId="2" borderId="1" xfId="1" applyFont="1" applyFill="1" applyBorder="1" applyAlignment="1">
      <alignment horizontal="center" vertical="center"/>
    </xf>
    <xf numFmtId="0" fontId="4" fillId="2" borderId="1" xfId="1" applyFont="1" applyFill="1" applyBorder="1" applyAlignment="1">
      <alignment horizontal="center" vertical="top" wrapText="1"/>
    </xf>
    <xf numFmtId="1" fontId="4" fillId="2" borderId="1" xfId="1" applyNumberFormat="1" applyFont="1" applyFill="1" applyBorder="1" applyAlignment="1">
      <alignment horizontal="center" vertical="top"/>
    </xf>
    <xf numFmtId="49" fontId="4" fillId="2" borderId="9" xfId="1" applyNumberFormat="1" applyFont="1" applyFill="1" applyBorder="1" applyAlignment="1">
      <alignment horizontal="center" vertical="center" wrapText="1"/>
    </xf>
    <xf numFmtId="49" fontId="4" fillId="2" borderId="15" xfId="1" applyNumberFormat="1" applyFont="1" applyFill="1" applyBorder="1" applyAlignment="1">
      <alignment horizontal="center" vertical="center" wrapText="1"/>
    </xf>
    <xf numFmtId="0" fontId="3" fillId="10" borderId="1" xfId="0" applyFont="1" applyFill="1" applyBorder="1"/>
    <xf numFmtId="169" fontId="3" fillId="10" borderId="1" xfId="0" applyNumberFormat="1" applyFont="1" applyFill="1" applyBorder="1"/>
    <xf numFmtId="169" fontId="3" fillId="8" borderId="1" xfId="0" applyNumberFormat="1" applyFont="1" applyFill="1" applyBorder="1" applyAlignment="1">
      <alignment vertical="center"/>
    </xf>
  </cellXfs>
  <cellStyles count="3">
    <cellStyle name="Normální" xfId="0" builtinId="0"/>
    <cellStyle name="normální_SSaZ - VZOR " xfId="1" xr:uid="{00000000-0005-0000-0000-000006000000}"/>
    <cellStyle name="Sledovaný hypertextový odkaz" xfId="2" xr:uid="{00000000-0005-0000-0000-000007000000}"/>
  </cellStyles>
  <dxfs count="1">
    <dxf>
      <fill>
        <patternFill patternType="solid">
          <fgColor auto="1"/>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P181"/>
  <sheetViews>
    <sheetView showGridLines="0" tabSelected="1" view="pageBreakPreview" topLeftCell="B1" zoomScale="92" zoomScaleNormal="94" zoomScaleSheetLayoutView="94" workbookViewId="0">
      <selection activeCell="O11" sqref="O11"/>
    </sheetView>
  </sheetViews>
  <sheetFormatPr defaultColWidth="9" defaultRowHeight="12.75" x14ac:dyDescent="0.2"/>
  <cols>
    <col min="1" max="1" width="8.5703125" style="2" customWidth="1"/>
    <col min="2" max="2" width="8" style="2" customWidth="1"/>
    <col min="3" max="4" width="10.42578125" style="2" customWidth="1"/>
    <col min="5" max="5" width="7.85546875" style="2" customWidth="1"/>
    <col min="6" max="6" width="12" style="2" customWidth="1"/>
    <col min="7" max="7" width="35.7109375" style="3" customWidth="1"/>
    <col min="8" max="8" width="34.5703125" style="3" customWidth="1"/>
    <col min="9" max="10" width="6.42578125" style="4" customWidth="1"/>
    <col min="11" max="11" width="6.42578125" style="5" customWidth="1"/>
    <col min="12" max="12" width="3.85546875" style="5" customWidth="1"/>
    <col min="13" max="13" width="6.5703125" style="5" customWidth="1"/>
    <col min="14" max="14" width="7.28515625" style="5" customWidth="1"/>
    <col min="15" max="15" width="9" style="5" customWidth="1"/>
    <col min="16" max="16" width="8.42578125" style="5" customWidth="1"/>
    <col min="17" max="17" width="6.140625" style="5" customWidth="1"/>
    <col min="18" max="18" width="7.140625" style="5" customWidth="1"/>
    <col min="19" max="22" width="6.140625" style="6" customWidth="1"/>
    <col min="23" max="23" width="23" style="7" customWidth="1"/>
    <col min="24" max="24" width="26.5703125" style="8" bestFit="1" customWidth="1"/>
    <col min="25" max="25" width="26.140625" style="8" customWidth="1"/>
    <col min="26" max="250" width="9" style="8" customWidth="1"/>
  </cols>
  <sheetData>
    <row r="1" spans="1:25" ht="12.75" customHeight="1" x14ac:dyDescent="0.2">
      <c r="A1" s="176" t="s">
        <v>0</v>
      </c>
      <c r="B1" s="157" t="s">
        <v>1</v>
      </c>
      <c r="C1" s="157" t="s">
        <v>2</v>
      </c>
      <c r="D1" s="157" t="s">
        <v>3</v>
      </c>
      <c r="E1" s="157" t="s">
        <v>4</v>
      </c>
      <c r="F1" s="161" t="s">
        <v>5</v>
      </c>
      <c r="G1" s="162" t="s">
        <v>6</v>
      </c>
      <c r="H1" s="162" t="s">
        <v>7</v>
      </c>
      <c r="I1" s="175" t="s">
        <v>8</v>
      </c>
      <c r="J1" s="175"/>
      <c r="K1" s="175"/>
      <c r="L1" s="173" t="s">
        <v>9</v>
      </c>
      <c r="M1" s="174" t="s">
        <v>10</v>
      </c>
      <c r="N1" s="174"/>
      <c r="O1" s="174"/>
      <c r="P1" s="174"/>
      <c r="Q1" s="174" t="s">
        <v>11</v>
      </c>
      <c r="R1" s="174"/>
      <c r="S1" s="174" t="s">
        <v>12</v>
      </c>
      <c r="T1" s="174"/>
      <c r="U1" s="174"/>
      <c r="V1" s="174"/>
      <c r="W1" s="160" t="s">
        <v>13</v>
      </c>
      <c r="X1" s="160" t="s">
        <v>349</v>
      </c>
      <c r="Y1" s="160" t="s">
        <v>351</v>
      </c>
    </row>
    <row r="2" spans="1:25" ht="48" x14ac:dyDescent="0.2">
      <c r="A2" s="177"/>
      <c r="B2" s="157"/>
      <c r="C2" s="157"/>
      <c r="D2" s="157"/>
      <c r="E2" s="157"/>
      <c r="F2" s="161"/>
      <c r="G2" s="162"/>
      <c r="H2" s="162"/>
      <c r="I2" s="1" t="s">
        <v>14</v>
      </c>
      <c r="J2" s="1" t="s">
        <v>15</v>
      </c>
      <c r="K2" s="9" t="s">
        <v>16</v>
      </c>
      <c r="L2" s="173"/>
      <c r="M2" s="10" t="s">
        <v>17</v>
      </c>
      <c r="N2" s="11" t="s">
        <v>18</v>
      </c>
      <c r="O2" s="10" t="s">
        <v>19</v>
      </c>
      <c r="P2" s="10" t="s">
        <v>20</v>
      </c>
      <c r="Q2" s="10" t="s">
        <v>21</v>
      </c>
      <c r="R2" s="10" t="s">
        <v>22</v>
      </c>
      <c r="S2" s="10" t="s">
        <v>23</v>
      </c>
      <c r="T2" s="10" t="s">
        <v>24</v>
      </c>
      <c r="U2" s="10" t="s">
        <v>25</v>
      </c>
      <c r="V2" s="10" t="s">
        <v>26</v>
      </c>
      <c r="W2" s="160"/>
      <c r="X2" s="160"/>
      <c r="Y2" s="160" t="s">
        <v>350</v>
      </c>
    </row>
    <row r="3" spans="1:25" x14ac:dyDescent="0.2">
      <c r="A3" s="171" t="s">
        <v>27</v>
      </c>
      <c r="B3" s="171"/>
      <c r="C3" s="171"/>
      <c r="D3" s="171"/>
      <c r="E3" s="171"/>
      <c r="F3" s="171"/>
      <c r="G3" s="171"/>
      <c r="H3" s="171"/>
      <c r="I3" s="171"/>
      <c r="J3" s="171"/>
      <c r="K3" s="171"/>
      <c r="L3" s="171"/>
      <c r="M3" s="171"/>
      <c r="N3" s="171"/>
      <c r="O3" s="171"/>
      <c r="P3" s="171"/>
      <c r="Q3" s="171"/>
      <c r="R3" s="171"/>
      <c r="S3" s="171"/>
      <c r="T3" s="171"/>
      <c r="U3" s="171"/>
      <c r="V3" s="171"/>
      <c r="W3" s="172"/>
      <c r="X3" s="134"/>
      <c r="Y3" s="134"/>
    </row>
    <row r="4" spans="1:25" ht="12.75" customHeight="1" x14ac:dyDescent="0.2">
      <c r="A4" s="158" t="s">
        <v>28</v>
      </c>
      <c r="B4" s="158"/>
      <c r="C4" s="158"/>
      <c r="D4" s="158"/>
      <c r="E4" s="158"/>
      <c r="F4" s="158"/>
      <c r="G4" s="158"/>
      <c r="H4" s="158"/>
      <c r="I4" s="158"/>
      <c r="J4" s="158"/>
      <c r="K4" s="158"/>
      <c r="L4" s="158"/>
      <c r="M4" s="158"/>
      <c r="N4" s="158"/>
      <c r="O4" s="158"/>
      <c r="P4" s="158"/>
      <c r="Q4" s="158"/>
      <c r="R4" s="158"/>
      <c r="S4" s="158"/>
      <c r="T4" s="158"/>
      <c r="U4" s="158"/>
      <c r="V4" s="158"/>
      <c r="W4" s="159"/>
      <c r="X4" s="178"/>
      <c r="Y4" s="178"/>
    </row>
    <row r="5" spans="1:25" ht="25.5" x14ac:dyDescent="0.2">
      <c r="A5" s="97" t="s">
        <v>284</v>
      </c>
      <c r="B5" s="98" t="s">
        <v>29</v>
      </c>
      <c r="C5" s="98" t="s">
        <v>286</v>
      </c>
      <c r="D5" s="98" t="s">
        <v>285</v>
      </c>
      <c r="E5" s="98"/>
      <c r="F5" s="99" t="s">
        <v>287</v>
      </c>
      <c r="G5" s="100" t="s">
        <v>31</v>
      </c>
      <c r="H5" s="100" t="s">
        <v>31</v>
      </c>
      <c r="I5" s="101"/>
      <c r="J5" s="101"/>
      <c r="K5" s="101"/>
      <c r="L5" s="102">
        <v>1</v>
      </c>
      <c r="M5" s="101"/>
      <c r="N5" s="101"/>
      <c r="O5" s="103" t="str">
        <f>IF((L5*M5)&lt;&gt;0,L5*M5,"-")</f>
        <v>-</v>
      </c>
      <c r="P5" s="103" t="str">
        <f>IF((L5*N5)&lt;&gt;0,L5*N5,"-")</f>
        <v>-</v>
      </c>
      <c r="Q5" s="101"/>
      <c r="R5" s="104" t="str">
        <f>IF((L5*Q5)&lt;&gt;0,L5*Q5,"-")</f>
        <v>-</v>
      </c>
      <c r="S5" s="14" t="s">
        <v>32</v>
      </c>
      <c r="T5" s="15" t="s">
        <v>32</v>
      </c>
      <c r="U5" s="16" t="s">
        <v>32</v>
      </c>
      <c r="V5" s="16"/>
      <c r="W5" s="128" t="s">
        <v>33</v>
      </c>
      <c r="X5" s="136"/>
      <c r="Y5" s="136"/>
    </row>
    <row r="6" spans="1:25" ht="25.5" x14ac:dyDescent="0.2">
      <c r="A6" s="97" t="s">
        <v>284</v>
      </c>
      <c r="B6" s="98" t="s">
        <v>29</v>
      </c>
      <c r="C6" s="98" t="s">
        <v>286</v>
      </c>
      <c r="D6" s="98" t="s">
        <v>285</v>
      </c>
      <c r="E6" s="98"/>
      <c r="F6" s="99" t="s">
        <v>34</v>
      </c>
      <c r="G6" s="100" t="s">
        <v>272</v>
      </c>
      <c r="H6" s="100" t="s">
        <v>272</v>
      </c>
      <c r="I6" s="101"/>
      <c r="J6" s="101"/>
      <c r="K6" s="101"/>
      <c r="L6" s="102">
        <v>1</v>
      </c>
      <c r="M6" s="101"/>
      <c r="N6" s="101"/>
      <c r="O6" s="103" t="str">
        <f>IF((L6*M6)&lt;&gt;0,L6*M6,"-")</f>
        <v>-</v>
      </c>
      <c r="P6" s="103" t="str">
        <f>IF((L6*N6)&lt;&gt;0,L6*N6,"-")</f>
        <v>-</v>
      </c>
      <c r="Q6" s="101"/>
      <c r="R6" s="104" t="str">
        <f>IF((L6*Q6)&lt;&gt;0,L6*Q6,"-")</f>
        <v>-</v>
      </c>
      <c r="S6" s="17"/>
      <c r="T6" s="17"/>
      <c r="U6" s="17"/>
      <c r="V6" s="17"/>
      <c r="W6" s="128" t="s">
        <v>35</v>
      </c>
      <c r="X6" s="136"/>
      <c r="Y6" s="136"/>
    </row>
    <row r="7" spans="1:25" ht="12.75" customHeight="1" x14ac:dyDescent="0.2">
      <c r="A7" s="158" t="s">
        <v>36</v>
      </c>
      <c r="B7" s="158"/>
      <c r="C7" s="158"/>
      <c r="D7" s="158"/>
      <c r="E7" s="158"/>
      <c r="F7" s="158"/>
      <c r="G7" s="158"/>
      <c r="H7" s="158"/>
      <c r="I7" s="158"/>
      <c r="J7" s="158"/>
      <c r="K7" s="158"/>
      <c r="L7" s="158"/>
      <c r="M7" s="158"/>
      <c r="N7" s="158"/>
      <c r="O7" s="158"/>
      <c r="P7" s="158"/>
      <c r="Q7" s="158"/>
      <c r="R7" s="158"/>
      <c r="S7" s="158"/>
      <c r="T7" s="158"/>
      <c r="U7" s="158"/>
      <c r="V7" s="158"/>
      <c r="W7" s="159"/>
      <c r="X7" s="179"/>
      <c r="Y7" s="179"/>
    </row>
    <row r="8" spans="1:25" s="27" customFormat="1" ht="25.5" x14ac:dyDescent="0.2">
      <c r="A8" s="28" t="s">
        <v>284</v>
      </c>
      <c r="B8" s="18" t="s">
        <v>29</v>
      </c>
      <c r="C8" s="18" t="s">
        <v>278</v>
      </c>
      <c r="D8" s="18" t="s">
        <v>288</v>
      </c>
      <c r="E8" s="18" t="s">
        <v>37</v>
      </c>
      <c r="F8" s="18" t="s">
        <v>38</v>
      </c>
      <c r="G8" s="19" t="s">
        <v>39</v>
      </c>
      <c r="H8" s="19" t="s">
        <v>40</v>
      </c>
      <c r="I8" s="20">
        <v>1250</v>
      </c>
      <c r="J8" s="20">
        <v>500</v>
      </c>
      <c r="K8" s="21">
        <v>2000</v>
      </c>
      <c r="L8" s="22">
        <v>1</v>
      </c>
      <c r="M8" s="20"/>
      <c r="N8" s="23"/>
      <c r="O8" s="24" t="str">
        <f t="shared" ref="O8:O19" si="0">IF((L8*M8)&lt;&gt;0,L8*M8,"-")</f>
        <v>-</v>
      </c>
      <c r="P8" s="24" t="str">
        <f t="shared" ref="P8:P19" si="1">IF((L8*N8)&lt;&gt;0,L8*N8,"-")</f>
        <v>-</v>
      </c>
      <c r="Q8" s="23"/>
      <c r="R8" s="25" t="str">
        <f t="shared" ref="R8:R19" si="2">IF((L8*Q8)&lt;&gt;0,L8*Q8,"-")</f>
        <v>-</v>
      </c>
      <c r="S8" s="14"/>
      <c r="T8" s="26"/>
      <c r="U8" s="16"/>
      <c r="V8" s="16"/>
      <c r="W8" s="127"/>
      <c r="X8" s="137"/>
      <c r="Y8" s="137"/>
    </row>
    <row r="9" spans="1:25" s="27" customFormat="1" ht="25.5" x14ac:dyDescent="0.2">
      <c r="A9" s="28" t="s">
        <v>284</v>
      </c>
      <c r="B9" s="18" t="s">
        <v>29</v>
      </c>
      <c r="C9" s="18" t="s">
        <v>278</v>
      </c>
      <c r="D9" s="18" t="s">
        <v>288</v>
      </c>
      <c r="E9" s="18" t="s">
        <v>41</v>
      </c>
      <c r="F9" s="18" t="s">
        <v>38</v>
      </c>
      <c r="G9" s="19" t="s">
        <v>39</v>
      </c>
      <c r="H9" s="19" t="s">
        <v>40</v>
      </c>
      <c r="I9" s="20">
        <v>1250</v>
      </c>
      <c r="J9" s="20">
        <v>500</v>
      </c>
      <c r="K9" s="21">
        <v>2000</v>
      </c>
      <c r="L9" s="22">
        <v>1</v>
      </c>
      <c r="M9" s="20"/>
      <c r="N9" s="23"/>
      <c r="O9" s="24" t="str">
        <f t="shared" si="0"/>
        <v>-</v>
      </c>
      <c r="P9" s="24" t="str">
        <f t="shared" si="1"/>
        <v>-</v>
      </c>
      <c r="Q9" s="23"/>
      <c r="R9" s="25" t="str">
        <f t="shared" si="2"/>
        <v>-</v>
      </c>
      <c r="S9" s="14"/>
      <c r="T9" s="26"/>
      <c r="U9" s="16"/>
      <c r="V9" s="16"/>
      <c r="W9" s="127"/>
      <c r="X9" s="137"/>
      <c r="Y9" s="137"/>
    </row>
    <row r="10" spans="1:25" s="27" customFormat="1" ht="38.25" x14ac:dyDescent="0.2">
      <c r="A10" s="28" t="s">
        <v>284</v>
      </c>
      <c r="B10" s="18" t="s">
        <v>29</v>
      </c>
      <c r="C10" s="18" t="s">
        <v>278</v>
      </c>
      <c r="D10" s="18" t="s">
        <v>288</v>
      </c>
      <c r="E10" s="18" t="s">
        <v>42</v>
      </c>
      <c r="F10" s="18" t="s">
        <v>38</v>
      </c>
      <c r="G10" s="19" t="s">
        <v>289</v>
      </c>
      <c r="H10" s="19" t="s">
        <v>290</v>
      </c>
      <c r="I10" s="20">
        <v>1200</v>
      </c>
      <c r="J10" s="20">
        <v>750</v>
      </c>
      <c r="K10" s="21">
        <v>900</v>
      </c>
      <c r="L10" s="22">
        <v>1</v>
      </c>
      <c r="M10" s="20"/>
      <c r="N10" s="23"/>
      <c r="O10" s="24" t="str">
        <f t="shared" si="0"/>
        <v>-</v>
      </c>
      <c r="P10" s="24" t="str">
        <f t="shared" si="1"/>
        <v>-</v>
      </c>
      <c r="Q10" s="23"/>
      <c r="R10" s="25" t="str">
        <f t="shared" si="2"/>
        <v>-</v>
      </c>
      <c r="S10" s="14"/>
      <c r="T10" s="26"/>
      <c r="U10" s="16"/>
      <c r="V10" s="16"/>
      <c r="W10" s="127"/>
      <c r="X10" s="137"/>
      <c r="Y10" s="137"/>
    </row>
    <row r="11" spans="1:25" s="27" customFormat="1" ht="140.25" x14ac:dyDescent="0.2">
      <c r="A11" s="153" t="s">
        <v>284</v>
      </c>
      <c r="B11" s="155" t="s">
        <v>29</v>
      </c>
      <c r="C11" s="155" t="s">
        <v>278</v>
      </c>
      <c r="D11" s="155" t="s">
        <v>288</v>
      </c>
      <c r="E11" s="155" t="s">
        <v>43</v>
      </c>
      <c r="F11" s="152" t="s">
        <v>44</v>
      </c>
      <c r="G11" s="121" t="s">
        <v>347</v>
      </c>
      <c r="H11" s="121" t="s">
        <v>359</v>
      </c>
      <c r="I11" s="95"/>
      <c r="J11" s="95"/>
      <c r="K11" s="110"/>
      <c r="L11" s="111">
        <v>1</v>
      </c>
      <c r="M11" s="112"/>
      <c r="N11" s="112">
        <v>14.7</v>
      </c>
      <c r="O11" s="113" t="str">
        <f>IF((L11*M11)&lt;&gt;0,L11*M11,"-")</f>
        <v>-</v>
      </c>
      <c r="P11" s="113">
        <f>IF((L11*N11)&lt;&gt;0,L11*N11,"-")</f>
        <v>14.7</v>
      </c>
      <c r="Q11" s="96"/>
      <c r="R11" s="114" t="str">
        <f>IF((L11*Q11)&lt;&gt;0,L11*Q11,"-")</f>
        <v>-</v>
      </c>
      <c r="S11" s="96"/>
      <c r="T11" s="96"/>
      <c r="U11" s="115" t="s">
        <v>32</v>
      </c>
      <c r="V11" s="116" t="s">
        <v>32</v>
      </c>
      <c r="W11" s="131"/>
      <c r="X11" s="137"/>
      <c r="Y11" s="137"/>
    </row>
    <row r="12" spans="1:25" s="27" customFormat="1" ht="18" x14ac:dyDescent="0.2">
      <c r="A12" s="154"/>
      <c r="B12" s="156"/>
      <c r="C12" s="156"/>
      <c r="D12" s="156"/>
      <c r="E12" s="156"/>
      <c r="F12" s="152"/>
      <c r="G12" s="93" t="s">
        <v>46</v>
      </c>
      <c r="H12" s="93" t="s">
        <v>46</v>
      </c>
      <c r="I12" s="95"/>
      <c r="J12" s="95"/>
      <c r="K12" s="110"/>
      <c r="L12" s="111">
        <v>1</v>
      </c>
      <c r="M12" s="112"/>
      <c r="N12" s="112"/>
      <c r="O12" s="113"/>
      <c r="P12" s="113"/>
      <c r="Q12" s="96"/>
      <c r="R12" s="114"/>
      <c r="S12" s="96"/>
      <c r="T12" s="96"/>
      <c r="U12" s="115"/>
      <c r="V12" s="116"/>
      <c r="W12" s="131"/>
      <c r="X12" s="137"/>
      <c r="Y12" s="137"/>
    </row>
    <row r="13" spans="1:25" s="27" customFormat="1" ht="38.25" x14ac:dyDescent="0.2">
      <c r="A13" s="97" t="s">
        <v>284</v>
      </c>
      <c r="B13" s="98" t="s">
        <v>29</v>
      </c>
      <c r="C13" s="98" t="s">
        <v>278</v>
      </c>
      <c r="D13" s="98" t="s">
        <v>288</v>
      </c>
      <c r="E13" s="98" t="s">
        <v>47</v>
      </c>
      <c r="F13" s="99" t="s">
        <v>48</v>
      </c>
      <c r="G13" s="100" t="s">
        <v>49</v>
      </c>
      <c r="H13" s="100" t="s">
        <v>50</v>
      </c>
      <c r="I13" s="101">
        <v>1050</v>
      </c>
      <c r="J13" s="101">
        <v>1050</v>
      </c>
      <c r="K13" s="101"/>
      <c r="L13" s="102">
        <v>1</v>
      </c>
      <c r="M13" s="101"/>
      <c r="N13" s="101"/>
      <c r="O13" s="103" t="str">
        <f t="shared" si="0"/>
        <v>-</v>
      </c>
      <c r="P13" s="103" t="str">
        <f t="shared" si="1"/>
        <v>-</v>
      </c>
      <c r="Q13" s="105"/>
      <c r="R13" s="104" t="str">
        <f t="shared" si="2"/>
        <v>-</v>
      </c>
      <c r="S13" s="17"/>
      <c r="T13" s="17"/>
      <c r="U13" s="17"/>
      <c r="V13" s="17"/>
      <c r="W13" s="128" t="s">
        <v>51</v>
      </c>
      <c r="X13" s="180"/>
      <c r="Y13" s="180"/>
    </row>
    <row r="14" spans="1:25" s="27" customFormat="1" ht="63.75" x14ac:dyDescent="0.2">
      <c r="A14" s="28" t="s">
        <v>284</v>
      </c>
      <c r="B14" s="18" t="s">
        <v>29</v>
      </c>
      <c r="C14" s="18" t="s">
        <v>278</v>
      </c>
      <c r="D14" s="18" t="s">
        <v>288</v>
      </c>
      <c r="E14" s="18" t="s">
        <v>52</v>
      </c>
      <c r="F14" s="18" t="s">
        <v>38</v>
      </c>
      <c r="G14" s="19" t="s">
        <v>291</v>
      </c>
      <c r="H14" s="19" t="s">
        <v>294</v>
      </c>
      <c r="I14" s="20">
        <v>1330</v>
      </c>
      <c r="J14" s="20">
        <v>700</v>
      </c>
      <c r="K14" s="21">
        <v>900</v>
      </c>
      <c r="L14" s="22">
        <v>1</v>
      </c>
      <c r="M14" s="20"/>
      <c r="N14" s="23"/>
      <c r="O14" s="24" t="str">
        <f t="shared" si="0"/>
        <v>-</v>
      </c>
      <c r="P14" s="24" t="str">
        <f t="shared" si="1"/>
        <v>-</v>
      </c>
      <c r="Q14" s="23"/>
      <c r="R14" s="25" t="str">
        <f t="shared" si="2"/>
        <v>-</v>
      </c>
      <c r="S14" s="14"/>
      <c r="T14" s="26"/>
      <c r="U14" s="16" t="s">
        <v>32</v>
      </c>
      <c r="V14" s="16"/>
      <c r="W14" s="127" t="s">
        <v>53</v>
      </c>
      <c r="X14" s="137"/>
      <c r="Y14" s="137"/>
    </row>
    <row r="15" spans="1:25" ht="51" x14ac:dyDescent="0.2">
      <c r="A15" s="28" t="s">
        <v>284</v>
      </c>
      <c r="B15" s="18" t="s">
        <v>29</v>
      </c>
      <c r="C15" s="18" t="s">
        <v>278</v>
      </c>
      <c r="D15" s="18" t="s">
        <v>288</v>
      </c>
      <c r="E15" s="18" t="s">
        <v>54</v>
      </c>
      <c r="F15" s="43" t="s">
        <v>55</v>
      </c>
      <c r="G15" s="19" t="s">
        <v>56</v>
      </c>
      <c r="H15" s="44" t="s">
        <v>57</v>
      </c>
      <c r="I15" s="20"/>
      <c r="J15" s="20"/>
      <c r="K15" s="20"/>
      <c r="L15" s="22">
        <v>1</v>
      </c>
      <c r="M15" s="20"/>
      <c r="N15" s="20"/>
      <c r="O15" s="24" t="str">
        <f t="shared" si="0"/>
        <v>-</v>
      </c>
      <c r="P15" s="24" t="str">
        <f t="shared" si="1"/>
        <v>-</v>
      </c>
      <c r="Q15" s="20"/>
      <c r="R15" s="25" t="str">
        <f t="shared" si="2"/>
        <v>-</v>
      </c>
      <c r="S15" s="14" t="s">
        <v>32</v>
      </c>
      <c r="T15" s="15" t="s">
        <v>32</v>
      </c>
      <c r="U15" s="45"/>
      <c r="V15" s="45"/>
      <c r="W15" s="127" t="s">
        <v>58</v>
      </c>
      <c r="X15" s="135"/>
      <c r="Y15" s="135"/>
    </row>
    <row r="16" spans="1:25" s="27" customFormat="1" ht="76.5" x14ac:dyDescent="0.2">
      <c r="A16" s="28" t="s">
        <v>284</v>
      </c>
      <c r="B16" s="18" t="s">
        <v>29</v>
      </c>
      <c r="C16" s="18" t="s">
        <v>278</v>
      </c>
      <c r="D16" s="18" t="s">
        <v>288</v>
      </c>
      <c r="E16" s="18" t="s">
        <v>59</v>
      </c>
      <c r="F16" s="18" t="s">
        <v>38</v>
      </c>
      <c r="G16" s="19" t="s">
        <v>60</v>
      </c>
      <c r="H16" s="19" t="s">
        <v>293</v>
      </c>
      <c r="I16" s="20">
        <v>1700</v>
      </c>
      <c r="J16" s="20" t="s">
        <v>292</v>
      </c>
      <c r="K16" s="21">
        <v>900</v>
      </c>
      <c r="L16" s="22">
        <v>1</v>
      </c>
      <c r="M16" s="20"/>
      <c r="N16" s="23"/>
      <c r="O16" s="24" t="str">
        <f t="shared" si="0"/>
        <v>-</v>
      </c>
      <c r="P16" s="24" t="str">
        <f t="shared" si="1"/>
        <v>-</v>
      </c>
      <c r="Q16" s="23"/>
      <c r="R16" s="25" t="str">
        <f t="shared" si="2"/>
        <v>-</v>
      </c>
      <c r="S16" s="14"/>
      <c r="T16" s="26"/>
      <c r="U16" s="16"/>
      <c r="V16" s="16"/>
      <c r="W16" s="127"/>
      <c r="X16" s="137"/>
      <c r="Y16" s="137"/>
    </row>
    <row r="17" spans="1:25" s="27" customFormat="1" ht="38.25" x14ac:dyDescent="0.2">
      <c r="A17" s="28" t="s">
        <v>284</v>
      </c>
      <c r="B17" s="18" t="s">
        <v>29</v>
      </c>
      <c r="C17" s="18" t="s">
        <v>278</v>
      </c>
      <c r="D17" s="18" t="s">
        <v>288</v>
      </c>
      <c r="E17" s="18" t="s">
        <v>61</v>
      </c>
      <c r="F17" s="18" t="s">
        <v>38</v>
      </c>
      <c r="G17" s="19" t="s">
        <v>62</v>
      </c>
      <c r="H17" s="19" t="s">
        <v>296</v>
      </c>
      <c r="I17" s="20">
        <v>1700</v>
      </c>
      <c r="J17" s="20">
        <v>500</v>
      </c>
      <c r="K17" s="21">
        <v>700</v>
      </c>
      <c r="L17" s="22">
        <v>1</v>
      </c>
      <c r="M17" s="20"/>
      <c r="N17" s="23"/>
      <c r="O17" s="24" t="str">
        <f t="shared" si="0"/>
        <v>-</v>
      </c>
      <c r="P17" s="24" t="str">
        <f t="shared" si="1"/>
        <v>-</v>
      </c>
      <c r="Q17" s="23"/>
      <c r="R17" s="25" t="str">
        <f t="shared" si="2"/>
        <v>-</v>
      </c>
      <c r="S17" s="14"/>
      <c r="T17" s="26"/>
      <c r="U17" s="16"/>
      <c r="V17" s="16"/>
      <c r="W17" s="127"/>
      <c r="X17" s="137"/>
      <c r="Y17" s="137"/>
    </row>
    <row r="18" spans="1:25" s="8" customFormat="1" ht="25.5" x14ac:dyDescent="0.2">
      <c r="A18" s="97" t="s">
        <v>284</v>
      </c>
      <c r="B18" s="98" t="s">
        <v>29</v>
      </c>
      <c r="C18" s="98" t="s">
        <v>278</v>
      </c>
      <c r="D18" s="98" t="s">
        <v>288</v>
      </c>
      <c r="E18" s="98" t="s">
        <v>63</v>
      </c>
      <c r="F18" s="99" t="s">
        <v>295</v>
      </c>
      <c r="G18" s="100" t="s">
        <v>64</v>
      </c>
      <c r="H18" s="100" t="s">
        <v>64</v>
      </c>
      <c r="I18" s="101"/>
      <c r="J18" s="101"/>
      <c r="K18" s="101"/>
      <c r="L18" s="102">
        <v>2</v>
      </c>
      <c r="M18" s="101"/>
      <c r="N18" s="101"/>
      <c r="O18" s="103" t="str">
        <f t="shared" si="0"/>
        <v>-</v>
      </c>
      <c r="P18" s="103" t="str">
        <f t="shared" si="1"/>
        <v>-</v>
      </c>
      <c r="Q18" s="101"/>
      <c r="R18" s="104" t="str">
        <f t="shared" si="2"/>
        <v>-</v>
      </c>
      <c r="S18" s="17"/>
      <c r="T18" s="17"/>
      <c r="U18" s="17"/>
      <c r="V18" s="17"/>
      <c r="W18" s="128" t="s">
        <v>65</v>
      </c>
      <c r="X18" s="136"/>
      <c r="Y18" s="136"/>
    </row>
    <row r="19" spans="1:25" s="27" customFormat="1" ht="25.5" x14ac:dyDescent="0.2">
      <c r="A19" s="97" t="s">
        <v>284</v>
      </c>
      <c r="B19" s="98" t="s">
        <v>29</v>
      </c>
      <c r="C19" s="98" t="s">
        <v>278</v>
      </c>
      <c r="D19" s="98" t="s">
        <v>288</v>
      </c>
      <c r="E19" s="98" t="s">
        <v>66</v>
      </c>
      <c r="F19" s="99" t="s">
        <v>287</v>
      </c>
      <c r="G19" s="100" t="s">
        <v>67</v>
      </c>
      <c r="H19" s="100" t="s">
        <v>67</v>
      </c>
      <c r="I19" s="101">
        <v>330</v>
      </c>
      <c r="J19" s="101">
        <v>300</v>
      </c>
      <c r="K19" s="101"/>
      <c r="L19" s="102">
        <v>1</v>
      </c>
      <c r="M19" s="101"/>
      <c r="N19" s="105"/>
      <c r="O19" s="103" t="str">
        <f t="shared" si="0"/>
        <v>-</v>
      </c>
      <c r="P19" s="103" t="str">
        <f t="shared" si="1"/>
        <v>-</v>
      </c>
      <c r="Q19" s="105"/>
      <c r="R19" s="104" t="str">
        <f t="shared" si="2"/>
        <v>-</v>
      </c>
      <c r="S19" s="46"/>
      <c r="T19" s="47"/>
      <c r="U19" s="39" t="s">
        <v>32</v>
      </c>
      <c r="V19" s="46"/>
      <c r="W19" s="128" t="s">
        <v>33</v>
      </c>
      <c r="X19" s="180"/>
      <c r="Y19" s="180"/>
    </row>
    <row r="20" spans="1:25" ht="12.75" customHeight="1" x14ac:dyDescent="0.2">
      <c r="A20" s="158" t="s">
        <v>68</v>
      </c>
      <c r="B20" s="158"/>
      <c r="C20" s="158"/>
      <c r="D20" s="158"/>
      <c r="E20" s="158"/>
      <c r="F20" s="158"/>
      <c r="G20" s="158"/>
      <c r="H20" s="158"/>
      <c r="I20" s="158"/>
      <c r="J20" s="158"/>
      <c r="K20" s="158"/>
      <c r="L20" s="158"/>
      <c r="M20" s="158"/>
      <c r="N20" s="158"/>
      <c r="O20" s="158"/>
      <c r="P20" s="158"/>
      <c r="Q20" s="158"/>
      <c r="R20" s="158"/>
      <c r="S20" s="158"/>
      <c r="T20" s="158"/>
      <c r="U20" s="158"/>
      <c r="V20" s="158"/>
      <c r="W20" s="159"/>
      <c r="X20" s="179"/>
      <c r="Y20" s="179"/>
    </row>
    <row r="21" spans="1:25" s="27" customFormat="1" ht="76.5" x14ac:dyDescent="0.2">
      <c r="A21" s="28" t="s">
        <v>284</v>
      </c>
      <c r="B21" s="18" t="s">
        <v>29</v>
      </c>
      <c r="C21" s="18" t="s">
        <v>302</v>
      </c>
      <c r="D21" s="18" t="s">
        <v>301</v>
      </c>
      <c r="E21" s="18" t="s">
        <v>37</v>
      </c>
      <c r="F21" s="48" t="s">
        <v>38</v>
      </c>
      <c r="G21" s="29" t="s">
        <v>329</v>
      </c>
      <c r="H21" s="29" t="s">
        <v>69</v>
      </c>
      <c r="I21" s="30">
        <v>695</v>
      </c>
      <c r="J21" s="30">
        <v>810</v>
      </c>
      <c r="K21" s="31">
        <v>2020</v>
      </c>
      <c r="L21" s="32">
        <v>1</v>
      </c>
      <c r="M21" s="30">
        <v>0.15</v>
      </c>
      <c r="N21" s="30"/>
      <c r="O21" s="34">
        <f t="shared" ref="O21:O36" si="3">IF((L21*M21)&lt;&gt;0,L21*M21,"-")</f>
        <v>0.15</v>
      </c>
      <c r="P21" s="34" t="str">
        <f t="shared" ref="P21:P36" si="4">IF((L21*N21)&lt;&gt;0,L21*N21,"-")</f>
        <v>-</v>
      </c>
      <c r="Q21" s="35"/>
      <c r="R21" s="36" t="str">
        <f t="shared" ref="R21:R36" si="5">IF((L21*Q21)&lt;&gt;0,L21*Q21,"-")</f>
        <v>-</v>
      </c>
      <c r="S21" s="37"/>
      <c r="T21" s="49"/>
      <c r="U21" s="39" t="s">
        <v>32</v>
      </c>
      <c r="V21" s="40"/>
      <c r="W21" s="129" t="s">
        <v>70</v>
      </c>
      <c r="X21" s="137"/>
      <c r="Y21" s="137"/>
    </row>
    <row r="22" spans="1:25" s="27" customFormat="1" ht="63.75" x14ac:dyDescent="0.2">
      <c r="A22" s="97" t="s">
        <v>284</v>
      </c>
      <c r="B22" s="97" t="s">
        <v>29</v>
      </c>
      <c r="C22" s="98" t="s">
        <v>302</v>
      </c>
      <c r="D22" s="98" t="s">
        <v>301</v>
      </c>
      <c r="E22" s="97" t="s">
        <v>71</v>
      </c>
      <c r="F22" s="97" t="s">
        <v>72</v>
      </c>
      <c r="G22" s="100" t="s">
        <v>73</v>
      </c>
      <c r="H22" s="100" t="s">
        <v>74</v>
      </c>
      <c r="I22" s="101"/>
      <c r="J22" s="101"/>
      <c r="K22" s="101"/>
      <c r="L22" s="102">
        <v>1</v>
      </c>
      <c r="M22" s="106"/>
      <c r="N22" s="105"/>
      <c r="O22" s="103" t="str">
        <f t="shared" si="3"/>
        <v>-</v>
      </c>
      <c r="P22" s="103" t="str">
        <f t="shared" si="4"/>
        <v>-</v>
      </c>
      <c r="Q22" s="105"/>
      <c r="R22" s="104" t="str">
        <f t="shared" si="5"/>
        <v>-</v>
      </c>
      <c r="S22" s="107"/>
      <c r="T22" s="108"/>
      <c r="U22" s="107"/>
      <c r="V22" s="109"/>
      <c r="W22" s="128" t="s">
        <v>75</v>
      </c>
      <c r="X22" s="180"/>
      <c r="Y22" s="180"/>
    </row>
    <row r="23" spans="1:25" s="27" customFormat="1" ht="76.5" x14ac:dyDescent="0.2">
      <c r="A23" s="28" t="s">
        <v>284</v>
      </c>
      <c r="B23" s="18" t="s">
        <v>29</v>
      </c>
      <c r="C23" s="18" t="s">
        <v>302</v>
      </c>
      <c r="D23" s="18" t="s">
        <v>301</v>
      </c>
      <c r="E23" s="18" t="s">
        <v>41</v>
      </c>
      <c r="F23" s="48" t="s">
        <v>38</v>
      </c>
      <c r="G23" s="29" t="s">
        <v>329</v>
      </c>
      <c r="H23" s="29" t="s">
        <v>69</v>
      </c>
      <c r="I23" s="30">
        <v>695</v>
      </c>
      <c r="J23" s="30">
        <v>810</v>
      </c>
      <c r="K23" s="31">
        <v>2020</v>
      </c>
      <c r="L23" s="32">
        <v>1</v>
      </c>
      <c r="M23" s="30">
        <v>0.15</v>
      </c>
      <c r="N23" s="30"/>
      <c r="O23" s="34">
        <f t="shared" si="3"/>
        <v>0.15</v>
      </c>
      <c r="P23" s="34" t="str">
        <f t="shared" si="4"/>
        <v>-</v>
      </c>
      <c r="Q23" s="35"/>
      <c r="R23" s="36" t="str">
        <f t="shared" si="5"/>
        <v>-</v>
      </c>
      <c r="S23" s="37"/>
      <c r="T23" s="49"/>
      <c r="U23" s="39" t="s">
        <v>32</v>
      </c>
      <c r="V23" s="40"/>
      <c r="W23" s="129" t="s">
        <v>70</v>
      </c>
      <c r="X23" s="137"/>
      <c r="Y23" s="137"/>
    </row>
    <row r="24" spans="1:25" s="27" customFormat="1" ht="63.75" x14ac:dyDescent="0.2">
      <c r="A24" s="97" t="s">
        <v>284</v>
      </c>
      <c r="B24" s="97" t="s">
        <v>29</v>
      </c>
      <c r="C24" s="98" t="s">
        <v>302</v>
      </c>
      <c r="D24" s="98" t="s">
        <v>301</v>
      </c>
      <c r="E24" s="97" t="s">
        <v>76</v>
      </c>
      <c r="F24" s="97" t="s">
        <v>72</v>
      </c>
      <c r="G24" s="100" t="s">
        <v>73</v>
      </c>
      <c r="H24" s="100" t="s">
        <v>74</v>
      </c>
      <c r="I24" s="101"/>
      <c r="J24" s="101"/>
      <c r="K24" s="101"/>
      <c r="L24" s="102">
        <v>1</v>
      </c>
      <c r="M24" s="106"/>
      <c r="N24" s="105"/>
      <c r="O24" s="103" t="str">
        <f t="shared" si="3"/>
        <v>-</v>
      </c>
      <c r="P24" s="103" t="str">
        <f t="shared" si="4"/>
        <v>-</v>
      </c>
      <c r="Q24" s="105"/>
      <c r="R24" s="104" t="str">
        <f t="shared" si="5"/>
        <v>-</v>
      </c>
      <c r="S24" s="107"/>
      <c r="T24" s="108"/>
      <c r="U24" s="107"/>
      <c r="V24" s="109"/>
      <c r="W24" s="128" t="s">
        <v>75</v>
      </c>
      <c r="X24" s="180"/>
      <c r="Y24" s="180"/>
    </row>
    <row r="25" spans="1:25" s="27" customFormat="1" ht="76.5" x14ac:dyDescent="0.2">
      <c r="A25" s="28" t="s">
        <v>284</v>
      </c>
      <c r="B25" s="18" t="s">
        <v>29</v>
      </c>
      <c r="C25" s="18" t="s">
        <v>302</v>
      </c>
      <c r="D25" s="18" t="s">
        <v>301</v>
      </c>
      <c r="E25" s="18" t="s">
        <v>42</v>
      </c>
      <c r="F25" s="48" t="s">
        <v>38</v>
      </c>
      <c r="G25" s="29" t="s">
        <v>330</v>
      </c>
      <c r="H25" s="29" t="s">
        <v>77</v>
      </c>
      <c r="I25" s="30">
        <v>720</v>
      </c>
      <c r="J25" s="30">
        <v>790</v>
      </c>
      <c r="K25" s="31">
        <v>2050</v>
      </c>
      <c r="L25" s="32">
        <v>1</v>
      </c>
      <c r="M25" s="30">
        <v>0.09</v>
      </c>
      <c r="N25" s="30"/>
      <c r="O25" s="34">
        <f t="shared" si="3"/>
        <v>0.09</v>
      </c>
      <c r="P25" s="34" t="str">
        <f t="shared" si="4"/>
        <v>-</v>
      </c>
      <c r="Q25" s="35"/>
      <c r="R25" s="36" t="str">
        <f t="shared" si="5"/>
        <v>-</v>
      </c>
      <c r="S25" s="37"/>
      <c r="T25" s="49"/>
      <c r="U25" s="39" t="s">
        <v>32</v>
      </c>
      <c r="V25" s="40"/>
      <c r="W25" s="129" t="s">
        <v>70</v>
      </c>
      <c r="X25" s="137"/>
      <c r="Y25" s="137"/>
    </row>
    <row r="26" spans="1:25" s="27" customFormat="1" ht="63.75" x14ac:dyDescent="0.2">
      <c r="A26" s="97" t="s">
        <v>284</v>
      </c>
      <c r="B26" s="97" t="s">
        <v>29</v>
      </c>
      <c r="C26" s="98" t="s">
        <v>302</v>
      </c>
      <c r="D26" s="98" t="s">
        <v>301</v>
      </c>
      <c r="E26" s="97" t="s">
        <v>78</v>
      </c>
      <c r="F26" s="97" t="s">
        <v>72</v>
      </c>
      <c r="G26" s="100" t="s">
        <v>73</v>
      </c>
      <c r="H26" s="100" t="s">
        <v>74</v>
      </c>
      <c r="I26" s="101"/>
      <c r="J26" s="101"/>
      <c r="K26" s="101"/>
      <c r="L26" s="102">
        <v>1</v>
      </c>
      <c r="M26" s="106"/>
      <c r="N26" s="105"/>
      <c r="O26" s="103" t="str">
        <f t="shared" si="3"/>
        <v>-</v>
      </c>
      <c r="P26" s="103" t="str">
        <f t="shared" si="4"/>
        <v>-</v>
      </c>
      <c r="Q26" s="105"/>
      <c r="R26" s="104" t="str">
        <f t="shared" si="5"/>
        <v>-</v>
      </c>
      <c r="S26" s="107"/>
      <c r="T26" s="108"/>
      <c r="U26" s="107"/>
      <c r="V26" s="109"/>
      <c r="W26" s="128" t="s">
        <v>75</v>
      </c>
      <c r="X26" s="180"/>
      <c r="Y26" s="180"/>
    </row>
    <row r="27" spans="1:25" s="27" customFormat="1" ht="89.25" x14ac:dyDescent="0.2">
      <c r="A27" s="97" t="s">
        <v>284</v>
      </c>
      <c r="B27" s="97" t="s">
        <v>29</v>
      </c>
      <c r="C27" s="98" t="s">
        <v>302</v>
      </c>
      <c r="D27" s="98" t="s">
        <v>301</v>
      </c>
      <c r="E27" s="97" t="s">
        <v>43</v>
      </c>
      <c r="F27" s="97" t="s">
        <v>55</v>
      </c>
      <c r="G27" s="100" t="s">
        <v>298</v>
      </c>
      <c r="H27" s="100" t="s">
        <v>297</v>
      </c>
      <c r="I27" s="101" t="s">
        <v>300</v>
      </c>
      <c r="J27" s="101">
        <v>1450</v>
      </c>
      <c r="K27" s="101" t="s">
        <v>79</v>
      </c>
      <c r="L27" s="102">
        <v>1</v>
      </c>
      <c r="M27" s="106">
        <v>0.5</v>
      </c>
      <c r="N27" s="105"/>
      <c r="O27" s="103">
        <f t="shared" si="3"/>
        <v>0.5</v>
      </c>
      <c r="P27" s="103" t="str">
        <f t="shared" si="4"/>
        <v>-</v>
      </c>
      <c r="Q27" s="105"/>
      <c r="R27" s="104" t="str">
        <f t="shared" si="5"/>
        <v>-</v>
      </c>
      <c r="S27" s="107"/>
      <c r="T27" s="108"/>
      <c r="U27" s="107" t="s">
        <v>32</v>
      </c>
      <c r="V27" s="109"/>
      <c r="W27" s="128" t="s">
        <v>70</v>
      </c>
      <c r="X27" s="180"/>
      <c r="Y27" s="180"/>
    </row>
    <row r="28" spans="1:25" s="27" customFormat="1" ht="63.75" x14ac:dyDescent="0.2">
      <c r="A28" s="97" t="s">
        <v>284</v>
      </c>
      <c r="B28" s="97" t="s">
        <v>29</v>
      </c>
      <c r="C28" s="98" t="s">
        <v>302</v>
      </c>
      <c r="D28" s="98" t="s">
        <v>301</v>
      </c>
      <c r="E28" s="97" t="s">
        <v>45</v>
      </c>
      <c r="F28" s="97" t="s">
        <v>72</v>
      </c>
      <c r="G28" s="100" t="s">
        <v>73</v>
      </c>
      <c r="H28" s="100" t="s">
        <v>74</v>
      </c>
      <c r="I28" s="101"/>
      <c r="J28" s="101"/>
      <c r="K28" s="101"/>
      <c r="L28" s="102">
        <v>1</v>
      </c>
      <c r="M28" s="106"/>
      <c r="N28" s="105"/>
      <c r="O28" s="103" t="str">
        <f t="shared" si="3"/>
        <v>-</v>
      </c>
      <c r="P28" s="103" t="str">
        <f t="shared" si="4"/>
        <v>-</v>
      </c>
      <c r="Q28" s="105"/>
      <c r="R28" s="104" t="str">
        <f t="shared" si="5"/>
        <v>-</v>
      </c>
      <c r="S28" s="107"/>
      <c r="T28" s="108"/>
      <c r="U28" s="107"/>
      <c r="V28" s="109"/>
      <c r="W28" s="128" t="s">
        <v>75</v>
      </c>
      <c r="X28" s="180"/>
      <c r="Y28" s="180"/>
    </row>
    <row r="29" spans="1:25" s="27" customFormat="1" ht="51" x14ac:dyDescent="0.2">
      <c r="A29" s="28" t="s">
        <v>284</v>
      </c>
      <c r="B29" s="18" t="s">
        <v>29</v>
      </c>
      <c r="C29" s="18" t="s">
        <v>302</v>
      </c>
      <c r="D29" s="18" t="s">
        <v>301</v>
      </c>
      <c r="E29" s="18" t="s">
        <v>47</v>
      </c>
      <c r="F29" s="48" t="s">
        <v>38</v>
      </c>
      <c r="G29" s="29" t="s">
        <v>80</v>
      </c>
      <c r="H29" s="29" t="s">
        <v>81</v>
      </c>
      <c r="I29" s="30">
        <v>560</v>
      </c>
      <c r="J29" s="30">
        <v>385</v>
      </c>
      <c r="K29" s="31">
        <v>1640</v>
      </c>
      <c r="L29" s="32">
        <v>1</v>
      </c>
      <c r="M29" s="20"/>
      <c r="N29" s="23"/>
      <c r="O29" s="24" t="str">
        <f t="shared" si="3"/>
        <v>-</v>
      </c>
      <c r="P29" s="24" t="str">
        <f t="shared" si="4"/>
        <v>-</v>
      </c>
      <c r="Q29" s="23"/>
      <c r="R29" s="25" t="str">
        <f t="shared" si="5"/>
        <v>-</v>
      </c>
      <c r="S29" s="14"/>
      <c r="T29" s="26"/>
      <c r="U29" s="16"/>
      <c r="V29" s="16"/>
      <c r="W29" s="127"/>
      <c r="X29" s="137"/>
      <c r="Y29" s="137"/>
    </row>
    <row r="30" spans="1:25" s="27" customFormat="1" ht="38.25" x14ac:dyDescent="0.2">
      <c r="A30" s="28" t="s">
        <v>284</v>
      </c>
      <c r="B30" s="18" t="s">
        <v>29</v>
      </c>
      <c r="C30" s="18" t="s">
        <v>302</v>
      </c>
      <c r="D30" s="18" t="s">
        <v>301</v>
      </c>
      <c r="E30" s="18" t="s">
        <v>52</v>
      </c>
      <c r="F30" s="28" t="s">
        <v>55</v>
      </c>
      <c r="G30" s="29" t="s">
        <v>331</v>
      </c>
      <c r="H30" s="29" t="s">
        <v>82</v>
      </c>
      <c r="I30" s="30">
        <v>1216</v>
      </c>
      <c r="J30" s="30">
        <v>475</v>
      </c>
      <c r="K30" s="31">
        <v>1700</v>
      </c>
      <c r="L30" s="32">
        <v>1</v>
      </c>
      <c r="M30" s="20"/>
      <c r="N30" s="23"/>
      <c r="O30" s="24" t="str">
        <f t="shared" si="3"/>
        <v>-</v>
      </c>
      <c r="P30" s="24" t="str">
        <f t="shared" si="4"/>
        <v>-</v>
      </c>
      <c r="Q30" s="23"/>
      <c r="R30" s="25" t="str">
        <f t="shared" si="5"/>
        <v>-</v>
      </c>
      <c r="S30" s="14"/>
      <c r="T30" s="26"/>
      <c r="U30" s="16"/>
      <c r="V30" s="16"/>
      <c r="W30" s="127"/>
      <c r="X30" s="137"/>
      <c r="Y30" s="137"/>
    </row>
    <row r="31" spans="1:25" s="27" customFormat="1" ht="38.25" x14ac:dyDescent="0.2">
      <c r="A31" s="28" t="s">
        <v>284</v>
      </c>
      <c r="B31" s="18" t="s">
        <v>29</v>
      </c>
      <c r="C31" s="18" t="s">
        <v>302</v>
      </c>
      <c r="D31" s="18" t="s">
        <v>301</v>
      </c>
      <c r="E31" s="18" t="s">
        <v>54</v>
      </c>
      <c r="F31" s="28" t="s">
        <v>55</v>
      </c>
      <c r="G31" s="29" t="s">
        <v>331</v>
      </c>
      <c r="H31" s="29" t="s">
        <v>82</v>
      </c>
      <c r="I31" s="30">
        <v>1126</v>
      </c>
      <c r="J31" s="30">
        <v>475</v>
      </c>
      <c r="K31" s="31">
        <v>1700</v>
      </c>
      <c r="L31" s="32">
        <v>1</v>
      </c>
      <c r="M31" s="20"/>
      <c r="N31" s="23"/>
      <c r="O31" s="24" t="str">
        <f t="shared" si="3"/>
        <v>-</v>
      </c>
      <c r="P31" s="24" t="str">
        <f t="shared" si="4"/>
        <v>-</v>
      </c>
      <c r="Q31" s="23"/>
      <c r="R31" s="25" t="str">
        <f t="shared" si="5"/>
        <v>-</v>
      </c>
      <c r="S31" s="14"/>
      <c r="T31" s="26"/>
      <c r="U31" s="16"/>
      <c r="V31" s="16"/>
      <c r="W31" s="127"/>
      <c r="X31" s="137"/>
      <c r="Y31" s="137"/>
    </row>
    <row r="32" spans="1:25" s="27" customFormat="1" ht="38.25" x14ac:dyDescent="0.2">
      <c r="A32" s="28" t="s">
        <v>284</v>
      </c>
      <c r="B32" s="18" t="s">
        <v>29</v>
      </c>
      <c r="C32" s="18" t="s">
        <v>302</v>
      </c>
      <c r="D32" s="18" t="s">
        <v>301</v>
      </c>
      <c r="E32" s="18" t="s">
        <v>59</v>
      </c>
      <c r="F32" s="28" t="s">
        <v>55</v>
      </c>
      <c r="G32" s="29" t="s">
        <v>331</v>
      </c>
      <c r="H32" s="29" t="s">
        <v>82</v>
      </c>
      <c r="I32" s="30">
        <v>772</v>
      </c>
      <c r="J32" s="30">
        <v>475</v>
      </c>
      <c r="K32" s="31">
        <v>1700</v>
      </c>
      <c r="L32" s="32">
        <v>1</v>
      </c>
      <c r="M32" s="20"/>
      <c r="N32" s="23"/>
      <c r="O32" s="24" t="str">
        <f t="shared" si="3"/>
        <v>-</v>
      </c>
      <c r="P32" s="24" t="str">
        <f t="shared" si="4"/>
        <v>-</v>
      </c>
      <c r="Q32" s="23"/>
      <c r="R32" s="25" t="str">
        <f t="shared" si="5"/>
        <v>-</v>
      </c>
      <c r="S32" s="14"/>
      <c r="T32" s="26"/>
      <c r="U32" s="16"/>
      <c r="V32" s="16"/>
      <c r="W32" s="127"/>
      <c r="X32" s="137"/>
      <c r="Y32" s="137"/>
    </row>
    <row r="33" spans="1:25" s="27" customFormat="1" ht="25.5" x14ac:dyDescent="0.2">
      <c r="A33" s="97" t="s">
        <v>284</v>
      </c>
      <c r="B33" s="98" t="s">
        <v>29</v>
      </c>
      <c r="C33" s="98" t="s">
        <v>302</v>
      </c>
      <c r="D33" s="98" t="s">
        <v>301</v>
      </c>
      <c r="E33" s="98" t="s">
        <v>61</v>
      </c>
      <c r="F33" s="99" t="s">
        <v>30</v>
      </c>
      <c r="G33" s="100" t="s">
        <v>67</v>
      </c>
      <c r="H33" s="100" t="s">
        <v>67</v>
      </c>
      <c r="I33" s="101">
        <v>330</v>
      </c>
      <c r="J33" s="101">
        <v>300</v>
      </c>
      <c r="K33" s="101"/>
      <c r="L33" s="102">
        <v>1</v>
      </c>
      <c r="M33" s="101"/>
      <c r="N33" s="105"/>
      <c r="O33" s="103" t="str">
        <f t="shared" si="3"/>
        <v>-</v>
      </c>
      <c r="P33" s="103" t="str">
        <f t="shared" si="4"/>
        <v>-</v>
      </c>
      <c r="Q33" s="105"/>
      <c r="R33" s="104" t="str">
        <f t="shared" si="5"/>
        <v>-</v>
      </c>
      <c r="S33" s="46"/>
      <c r="T33" s="47"/>
      <c r="U33" s="39" t="s">
        <v>32</v>
      </c>
      <c r="V33" s="46"/>
      <c r="W33" s="128" t="s">
        <v>33</v>
      </c>
      <c r="X33" s="180"/>
      <c r="Y33" s="180"/>
    </row>
    <row r="34" spans="1:25" s="27" customFormat="1" ht="76.5" x14ac:dyDescent="0.2">
      <c r="A34" s="28" t="s">
        <v>284</v>
      </c>
      <c r="B34" s="18" t="s">
        <v>29</v>
      </c>
      <c r="C34" s="18" t="s">
        <v>302</v>
      </c>
      <c r="D34" s="18" t="s">
        <v>301</v>
      </c>
      <c r="E34" s="18" t="s">
        <v>63</v>
      </c>
      <c r="F34" s="48" t="s">
        <v>38</v>
      </c>
      <c r="G34" s="29" t="s">
        <v>329</v>
      </c>
      <c r="H34" s="29" t="s">
        <v>69</v>
      </c>
      <c r="I34" s="30">
        <v>695</v>
      </c>
      <c r="J34" s="30">
        <v>810</v>
      </c>
      <c r="K34" s="31">
        <v>2020</v>
      </c>
      <c r="L34" s="32">
        <v>1</v>
      </c>
      <c r="M34" s="30">
        <v>0.15</v>
      </c>
      <c r="N34" s="30"/>
      <c r="O34" s="34">
        <f t="shared" si="3"/>
        <v>0.15</v>
      </c>
      <c r="P34" s="34" t="str">
        <f t="shared" si="4"/>
        <v>-</v>
      </c>
      <c r="Q34" s="35"/>
      <c r="R34" s="36" t="str">
        <f t="shared" si="5"/>
        <v>-</v>
      </c>
      <c r="S34" s="37"/>
      <c r="T34" s="49"/>
      <c r="U34" s="39" t="s">
        <v>32</v>
      </c>
      <c r="V34" s="40"/>
      <c r="W34" s="129" t="s">
        <v>70</v>
      </c>
      <c r="X34" s="137"/>
      <c r="Y34" s="137"/>
    </row>
    <row r="35" spans="1:25" s="27" customFormat="1" ht="63.75" x14ac:dyDescent="0.2">
      <c r="A35" s="97" t="s">
        <v>284</v>
      </c>
      <c r="B35" s="97" t="s">
        <v>29</v>
      </c>
      <c r="C35" s="98" t="s">
        <v>302</v>
      </c>
      <c r="D35" s="98" t="s">
        <v>301</v>
      </c>
      <c r="E35" s="97" t="s">
        <v>83</v>
      </c>
      <c r="F35" s="97" t="s">
        <v>72</v>
      </c>
      <c r="G35" s="100" t="s">
        <v>73</v>
      </c>
      <c r="H35" s="100" t="s">
        <v>74</v>
      </c>
      <c r="I35" s="101"/>
      <c r="J35" s="101"/>
      <c r="K35" s="101"/>
      <c r="L35" s="102">
        <v>1</v>
      </c>
      <c r="M35" s="106"/>
      <c r="N35" s="105"/>
      <c r="O35" s="103" t="str">
        <f t="shared" si="3"/>
        <v>-</v>
      </c>
      <c r="P35" s="103" t="str">
        <f t="shared" si="4"/>
        <v>-</v>
      </c>
      <c r="Q35" s="105"/>
      <c r="R35" s="104" t="str">
        <f t="shared" si="5"/>
        <v>-</v>
      </c>
      <c r="S35" s="46"/>
      <c r="T35" s="47"/>
      <c r="U35" s="46"/>
      <c r="V35" s="50"/>
      <c r="W35" s="128" t="s">
        <v>75</v>
      </c>
      <c r="X35" s="180"/>
      <c r="Y35" s="180"/>
    </row>
    <row r="36" spans="1:25" s="27" customFormat="1" ht="76.5" x14ac:dyDescent="0.2">
      <c r="A36" s="28" t="s">
        <v>284</v>
      </c>
      <c r="B36" s="18" t="s">
        <v>29</v>
      </c>
      <c r="C36" s="18" t="s">
        <v>302</v>
      </c>
      <c r="D36" s="18" t="s">
        <v>301</v>
      </c>
      <c r="E36" s="18" t="s">
        <v>66</v>
      </c>
      <c r="F36" s="48" t="s">
        <v>38</v>
      </c>
      <c r="G36" s="124" t="s">
        <v>267</v>
      </c>
      <c r="H36" s="124" t="s">
        <v>268</v>
      </c>
      <c r="I36" s="30">
        <v>790</v>
      </c>
      <c r="J36" s="30">
        <v>846</v>
      </c>
      <c r="K36" s="31">
        <v>900</v>
      </c>
      <c r="L36" s="32">
        <v>1</v>
      </c>
      <c r="M36" s="30">
        <v>0.8</v>
      </c>
      <c r="N36" s="30"/>
      <c r="O36" s="34">
        <f t="shared" si="3"/>
        <v>0.8</v>
      </c>
      <c r="P36" s="34" t="str">
        <f t="shared" si="4"/>
        <v>-</v>
      </c>
      <c r="Q36" s="35"/>
      <c r="R36" s="36" t="str">
        <f t="shared" si="5"/>
        <v>-</v>
      </c>
      <c r="S36" s="37"/>
      <c r="T36" s="49"/>
      <c r="U36" s="39" t="s">
        <v>32</v>
      </c>
      <c r="V36" s="40"/>
      <c r="W36" s="129"/>
      <c r="X36" s="137"/>
      <c r="Y36" s="137"/>
    </row>
    <row r="37" spans="1:25" s="27" customFormat="1" ht="38.25" x14ac:dyDescent="0.2">
      <c r="A37" s="28" t="s">
        <v>284</v>
      </c>
      <c r="B37" s="18" t="s">
        <v>29</v>
      </c>
      <c r="C37" s="18" t="s">
        <v>302</v>
      </c>
      <c r="D37" s="18" t="s">
        <v>301</v>
      </c>
      <c r="E37" s="87" t="s">
        <v>92</v>
      </c>
      <c r="F37" s="92" t="s">
        <v>55</v>
      </c>
      <c r="G37" s="126" t="s">
        <v>269</v>
      </c>
      <c r="H37" s="121" t="s">
        <v>270</v>
      </c>
      <c r="I37" s="94">
        <v>510</v>
      </c>
      <c r="J37" s="94">
        <v>530</v>
      </c>
      <c r="K37" s="95" t="s">
        <v>271</v>
      </c>
      <c r="L37" s="94">
        <v>1</v>
      </c>
      <c r="M37" s="94">
        <v>0.9</v>
      </c>
      <c r="N37" s="96"/>
      <c r="O37" s="34">
        <f t="shared" ref="O37" si="6">IF((L37*M37)&lt;&gt;0,L37*M37,"-")</f>
        <v>0.9</v>
      </c>
      <c r="P37" s="34" t="str">
        <f t="shared" ref="P37" si="7">IF((L37*N37)&lt;&gt;0,L37*N37,"-")</f>
        <v>-</v>
      </c>
      <c r="Q37" s="35"/>
      <c r="R37" s="36" t="str">
        <f t="shared" ref="R37" si="8">IF((L37*Q37)&lt;&gt;0,L37*Q37,"-")</f>
        <v>-</v>
      </c>
      <c r="S37" s="88"/>
      <c r="T37" s="89"/>
      <c r="U37" s="90"/>
      <c r="V37" s="91"/>
      <c r="W37" s="132"/>
      <c r="X37" s="137"/>
      <c r="Y37" s="137"/>
    </row>
    <row r="38" spans="1:25" ht="12.75" customHeight="1" x14ac:dyDescent="0.2">
      <c r="A38" s="158" t="s">
        <v>84</v>
      </c>
      <c r="B38" s="158"/>
      <c r="C38" s="158"/>
      <c r="D38" s="158"/>
      <c r="E38" s="158"/>
      <c r="F38" s="158"/>
      <c r="G38" s="158"/>
      <c r="H38" s="158"/>
      <c r="I38" s="158"/>
      <c r="J38" s="158"/>
      <c r="K38" s="158"/>
      <c r="L38" s="158"/>
      <c r="M38" s="158"/>
      <c r="N38" s="158"/>
      <c r="O38" s="158"/>
      <c r="P38" s="158"/>
      <c r="Q38" s="158"/>
      <c r="R38" s="158"/>
      <c r="S38" s="158"/>
      <c r="T38" s="158"/>
      <c r="U38" s="158"/>
      <c r="V38" s="158"/>
      <c r="W38" s="159"/>
      <c r="X38" s="179"/>
      <c r="Y38" s="179"/>
    </row>
    <row r="39" spans="1:25" s="27" customFormat="1" ht="63.75" x14ac:dyDescent="0.2">
      <c r="A39" s="28" t="s">
        <v>284</v>
      </c>
      <c r="B39" s="18" t="s">
        <v>29</v>
      </c>
      <c r="C39" s="18" t="s">
        <v>279</v>
      </c>
      <c r="D39" s="18" t="s">
        <v>307</v>
      </c>
      <c r="E39" s="18" t="s">
        <v>37</v>
      </c>
      <c r="F39" s="18" t="s">
        <v>38</v>
      </c>
      <c r="G39" s="19" t="s">
        <v>85</v>
      </c>
      <c r="H39" s="19" t="s">
        <v>86</v>
      </c>
      <c r="I39" s="20">
        <v>1850</v>
      </c>
      <c r="J39" s="20">
        <v>700</v>
      </c>
      <c r="K39" s="21">
        <v>900</v>
      </c>
      <c r="L39" s="22">
        <v>1</v>
      </c>
      <c r="M39" s="20"/>
      <c r="N39" s="23"/>
      <c r="O39" s="24" t="str">
        <f t="shared" ref="O39:O70" si="9">IF((L39*M39)&lt;&gt;0,L39*M39,"-")</f>
        <v>-</v>
      </c>
      <c r="P39" s="24" t="str">
        <f t="shared" ref="P39:P70" si="10">IF((L39*N39)&lt;&gt;0,L39*N39,"-")</f>
        <v>-</v>
      </c>
      <c r="Q39" s="23"/>
      <c r="R39" s="25" t="str">
        <f t="shared" ref="R39:R70" si="11">IF((L39*Q39)&lt;&gt;0,L39*Q39,"-")</f>
        <v>-</v>
      </c>
      <c r="S39" s="14"/>
      <c r="T39" s="26"/>
      <c r="U39" s="16" t="s">
        <v>32</v>
      </c>
      <c r="V39" s="16"/>
      <c r="W39" s="127" t="s">
        <v>53</v>
      </c>
      <c r="X39" s="137"/>
      <c r="Y39" s="137"/>
    </row>
    <row r="40" spans="1:25" s="27" customFormat="1" ht="51" x14ac:dyDescent="0.2">
      <c r="A40" s="28" t="s">
        <v>284</v>
      </c>
      <c r="B40" s="18" t="s">
        <v>29</v>
      </c>
      <c r="C40" s="18" t="s">
        <v>279</v>
      </c>
      <c r="D40" s="18" t="s">
        <v>307</v>
      </c>
      <c r="E40" s="18" t="s">
        <v>41</v>
      </c>
      <c r="F40" s="43" t="s">
        <v>55</v>
      </c>
      <c r="G40" s="19" t="s">
        <v>56</v>
      </c>
      <c r="H40" s="44" t="s">
        <v>57</v>
      </c>
      <c r="I40" s="20"/>
      <c r="J40" s="20"/>
      <c r="K40" s="20"/>
      <c r="L40" s="22">
        <v>1</v>
      </c>
      <c r="M40" s="20"/>
      <c r="N40" s="20"/>
      <c r="O40" s="24" t="str">
        <f t="shared" si="9"/>
        <v>-</v>
      </c>
      <c r="P40" s="24" t="str">
        <f t="shared" si="10"/>
        <v>-</v>
      </c>
      <c r="Q40" s="20"/>
      <c r="R40" s="25" t="str">
        <f t="shared" si="11"/>
        <v>-</v>
      </c>
      <c r="S40" s="14" t="s">
        <v>32</v>
      </c>
      <c r="T40" s="15" t="s">
        <v>32</v>
      </c>
      <c r="U40" s="45"/>
      <c r="V40" s="45"/>
      <c r="W40" s="127" t="s">
        <v>58</v>
      </c>
      <c r="X40" s="137"/>
      <c r="Y40" s="137"/>
    </row>
    <row r="41" spans="1:25" s="27" customFormat="1" ht="140.25" x14ac:dyDescent="0.2">
      <c r="A41" s="28" t="s">
        <v>284</v>
      </c>
      <c r="B41" s="18" t="s">
        <v>29</v>
      </c>
      <c r="C41" s="18" t="s">
        <v>279</v>
      </c>
      <c r="D41" s="18" t="s">
        <v>307</v>
      </c>
      <c r="E41" s="18" t="s">
        <v>42</v>
      </c>
      <c r="F41" s="122" t="s">
        <v>87</v>
      </c>
      <c r="G41" s="123" t="s">
        <v>346</v>
      </c>
      <c r="H41" s="124" t="s">
        <v>358</v>
      </c>
      <c r="I41" s="125"/>
      <c r="J41" s="125"/>
      <c r="K41" s="21"/>
      <c r="L41" s="22">
        <v>1</v>
      </c>
      <c r="M41" s="20"/>
      <c r="N41" s="23">
        <v>27</v>
      </c>
      <c r="O41" s="24" t="str">
        <f t="shared" si="9"/>
        <v>-</v>
      </c>
      <c r="P41" s="24">
        <f t="shared" si="10"/>
        <v>27</v>
      </c>
      <c r="Q41" s="23"/>
      <c r="R41" s="25" t="str">
        <f t="shared" si="11"/>
        <v>-</v>
      </c>
      <c r="S41" s="14" t="s">
        <v>32</v>
      </c>
      <c r="T41" s="15"/>
      <c r="U41" s="16" t="s">
        <v>32</v>
      </c>
      <c r="V41" s="16"/>
      <c r="W41" s="127"/>
      <c r="X41" s="137"/>
      <c r="Y41" s="137"/>
    </row>
    <row r="42" spans="1:25" s="27" customFormat="1" ht="25.5" x14ac:dyDescent="0.2">
      <c r="A42" s="97" t="s">
        <v>284</v>
      </c>
      <c r="B42" s="98" t="s">
        <v>29</v>
      </c>
      <c r="C42" s="98" t="s">
        <v>279</v>
      </c>
      <c r="D42" s="98" t="s">
        <v>307</v>
      </c>
      <c r="E42" s="98" t="s">
        <v>43</v>
      </c>
      <c r="F42" s="99" t="s">
        <v>30</v>
      </c>
      <c r="G42" s="100" t="s">
        <v>67</v>
      </c>
      <c r="H42" s="100" t="s">
        <v>67</v>
      </c>
      <c r="I42" s="101">
        <v>830</v>
      </c>
      <c r="J42" s="101">
        <v>400</v>
      </c>
      <c r="K42" s="101"/>
      <c r="L42" s="102">
        <v>1</v>
      </c>
      <c r="M42" s="101"/>
      <c r="N42" s="105"/>
      <c r="O42" s="103" t="str">
        <f t="shared" si="9"/>
        <v>-</v>
      </c>
      <c r="P42" s="103" t="str">
        <f t="shared" si="10"/>
        <v>-</v>
      </c>
      <c r="Q42" s="105"/>
      <c r="R42" s="104" t="str">
        <f t="shared" si="11"/>
        <v>-</v>
      </c>
      <c r="S42" s="46"/>
      <c r="T42" s="47"/>
      <c r="U42" s="39" t="s">
        <v>32</v>
      </c>
      <c r="V42" s="46"/>
      <c r="W42" s="128" t="s">
        <v>33</v>
      </c>
      <c r="X42" s="180"/>
      <c r="Y42" s="180"/>
    </row>
    <row r="43" spans="1:25" s="27" customFormat="1" ht="25.5" x14ac:dyDescent="0.2">
      <c r="A43" s="28" t="s">
        <v>284</v>
      </c>
      <c r="B43" s="18" t="s">
        <v>29</v>
      </c>
      <c r="C43" s="18" t="s">
        <v>279</v>
      </c>
      <c r="D43" s="18" t="s">
        <v>307</v>
      </c>
      <c r="E43" s="18" t="s">
        <v>47</v>
      </c>
      <c r="F43" s="18" t="s">
        <v>38</v>
      </c>
      <c r="G43" s="19" t="s">
        <v>88</v>
      </c>
      <c r="H43" s="19" t="s">
        <v>321</v>
      </c>
      <c r="I43" s="20">
        <v>850</v>
      </c>
      <c r="J43" s="20">
        <v>900</v>
      </c>
      <c r="K43" s="21">
        <f>900-150</f>
        <v>750</v>
      </c>
      <c r="L43" s="22">
        <v>1</v>
      </c>
      <c r="M43" s="20"/>
      <c r="N43" s="23"/>
      <c r="O43" s="24" t="str">
        <f t="shared" si="9"/>
        <v>-</v>
      </c>
      <c r="P43" s="24" t="str">
        <f t="shared" si="10"/>
        <v>-</v>
      </c>
      <c r="Q43" s="23"/>
      <c r="R43" s="25" t="str">
        <f t="shared" si="11"/>
        <v>-</v>
      </c>
      <c r="S43" s="14"/>
      <c r="T43" s="26"/>
      <c r="U43" s="16"/>
      <c r="V43" s="16"/>
      <c r="W43" s="127" t="s">
        <v>89</v>
      </c>
      <c r="X43" s="137"/>
      <c r="Y43" s="137"/>
    </row>
    <row r="44" spans="1:25" s="27" customFormat="1" ht="38.25" x14ac:dyDescent="0.2">
      <c r="A44" s="28" t="s">
        <v>284</v>
      </c>
      <c r="B44" s="18" t="s">
        <v>29</v>
      </c>
      <c r="C44" s="18" t="s">
        <v>279</v>
      </c>
      <c r="D44" s="18" t="s">
        <v>307</v>
      </c>
      <c r="E44" s="18" t="s">
        <v>52</v>
      </c>
      <c r="F44" s="18" t="s">
        <v>38</v>
      </c>
      <c r="G44" s="19" t="s">
        <v>88</v>
      </c>
      <c r="H44" s="19" t="s">
        <v>90</v>
      </c>
      <c r="I44" s="20">
        <v>850</v>
      </c>
      <c r="J44" s="20">
        <v>650</v>
      </c>
      <c r="K44" s="21">
        <f>900-150-400</f>
        <v>350</v>
      </c>
      <c r="L44" s="22">
        <v>1</v>
      </c>
      <c r="M44" s="20"/>
      <c r="N44" s="23"/>
      <c r="O44" s="24" t="str">
        <f t="shared" si="9"/>
        <v>-</v>
      </c>
      <c r="P44" s="24" t="str">
        <f t="shared" si="10"/>
        <v>-</v>
      </c>
      <c r="Q44" s="23"/>
      <c r="R44" s="25" t="str">
        <f t="shared" si="11"/>
        <v>-</v>
      </c>
      <c r="S44" s="14"/>
      <c r="T44" s="26"/>
      <c r="U44" s="16"/>
      <c r="V44" s="16"/>
      <c r="W44" s="127" t="s">
        <v>89</v>
      </c>
      <c r="X44" s="137"/>
      <c r="Y44" s="137"/>
    </row>
    <row r="45" spans="1:25" s="27" customFormat="1" ht="63.75" x14ac:dyDescent="0.2">
      <c r="A45" s="28" t="s">
        <v>284</v>
      </c>
      <c r="B45" s="18" t="s">
        <v>29</v>
      </c>
      <c r="C45" s="18" t="s">
        <v>279</v>
      </c>
      <c r="D45" s="18" t="s">
        <v>307</v>
      </c>
      <c r="E45" s="18" t="s">
        <v>54</v>
      </c>
      <c r="F45" s="118" t="s">
        <v>87</v>
      </c>
      <c r="G45" s="121" t="s">
        <v>342</v>
      </c>
      <c r="H45" s="121" t="s">
        <v>341</v>
      </c>
      <c r="I45" s="95">
        <v>388</v>
      </c>
      <c r="J45" s="95">
        <v>388</v>
      </c>
      <c r="K45" s="110">
        <v>6</v>
      </c>
      <c r="L45" s="111">
        <v>1</v>
      </c>
      <c r="M45" s="95"/>
      <c r="N45" s="95">
        <v>5</v>
      </c>
      <c r="O45" s="113" t="str">
        <f t="shared" si="9"/>
        <v>-</v>
      </c>
      <c r="P45" s="113">
        <f t="shared" si="10"/>
        <v>5</v>
      </c>
      <c r="Q45" s="94"/>
      <c r="R45" s="114" t="str">
        <f t="shared" si="11"/>
        <v>-</v>
      </c>
      <c r="S45" s="117"/>
      <c r="T45" s="119"/>
      <c r="U45" s="115"/>
      <c r="V45" s="94"/>
      <c r="W45" s="130"/>
      <c r="X45" s="137"/>
      <c r="Y45" s="137"/>
    </row>
    <row r="46" spans="1:25" s="27" customFormat="1" ht="51" x14ac:dyDescent="0.2">
      <c r="A46" s="28" t="s">
        <v>284</v>
      </c>
      <c r="B46" s="18" t="s">
        <v>29</v>
      </c>
      <c r="C46" s="18" t="s">
        <v>279</v>
      </c>
      <c r="D46" s="18" t="s">
        <v>307</v>
      </c>
      <c r="E46" s="18" t="s">
        <v>59</v>
      </c>
      <c r="F46" s="43" t="s">
        <v>55</v>
      </c>
      <c r="G46" s="19" t="s">
        <v>91</v>
      </c>
      <c r="H46" s="19" t="s">
        <v>91</v>
      </c>
      <c r="I46" s="20"/>
      <c r="J46" s="20"/>
      <c r="K46" s="21"/>
      <c r="L46" s="22">
        <v>1</v>
      </c>
      <c r="M46" s="20"/>
      <c r="N46" s="23"/>
      <c r="O46" s="24" t="str">
        <f t="shared" si="9"/>
        <v>-</v>
      </c>
      <c r="P46" s="24" t="str">
        <f t="shared" si="10"/>
        <v>-</v>
      </c>
      <c r="Q46" s="23"/>
      <c r="R46" s="25" t="str">
        <f t="shared" si="11"/>
        <v>-</v>
      </c>
      <c r="S46" s="14" t="s">
        <v>32</v>
      </c>
      <c r="T46" s="15" t="s">
        <v>32</v>
      </c>
      <c r="U46" s="45"/>
      <c r="V46" s="45"/>
      <c r="W46" s="127" t="s">
        <v>58</v>
      </c>
      <c r="X46" s="137"/>
      <c r="Y46" s="137"/>
    </row>
    <row r="47" spans="1:25" s="27" customFormat="1" ht="25.5" x14ac:dyDescent="0.2">
      <c r="A47" s="97" t="s">
        <v>284</v>
      </c>
      <c r="B47" s="98" t="s">
        <v>29</v>
      </c>
      <c r="C47" s="98" t="s">
        <v>279</v>
      </c>
      <c r="D47" s="98" t="s">
        <v>307</v>
      </c>
      <c r="E47" s="98" t="s">
        <v>61</v>
      </c>
      <c r="F47" s="99" t="s">
        <v>30</v>
      </c>
      <c r="G47" s="100" t="s">
        <v>67</v>
      </c>
      <c r="H47" s="100" t="s">
        <v>67</v>
      </c>
      <c r="I47" s="101">
        <v>330</v>
      </c>
      <c r="J47" s="101">
        <v>300</v>
      </c>
      <c r="K47" s="101"/>
      <c r="L47" s="102">
        <v>1</v>
      </c>
      <c r="M47" s="101"/>
      <c r="N47" s="105"/>
      <c r="O47" s="103" t="str">
        <f t="shared" si="9"/>
        <v>-</v>
      </c>
      <c r="P47" s="103" t="str">
        <f t="shared" si="10"/>
        <v>-</v>
      </c>
      <c r="Q47" s="105"/>
      <c r="R47" s="104" t="str">
        <f t="shared" si="11"/>
        <v>-</v>
      </c>
      <c r="S47" s="46"/>
      <c r="T47" s="47"/>
      <c r="U47" s="39" t="s">
        <v>32</v>
      </c>
      <c r="V47" s="46"/>
      <c r="W47" s="128" t="s">
        <v>33</v>
      </c>
      <c r="X47" s="180"/>
      <c r="Y47" s="180"/>
    </row>
    <row r="48" spans="1:25" s="27" customFormat="1" ht="38.25" x14ac:dyDescent="0.2">
      <c r="A48" s="97" t="s">
        <v>284</v>
      </c>
      <c r="B48" s="98" t="s">
        <v>29</v>
      </c>
      <c r="C48" s="98" t="s">
        <v>279</v>
      </c>
      <c r="D48" s="98" t="s">
        <v>307</v>
      </c>
      <c r="E48" s="98" t="s">
        <v>63</v>
      </c>
      <c r="F48" s="99" t="s">
        <v>48</v>
      </c>
      <c r="G48" s="100" t="s">
        <v>49</v>
      </c>
      <c r="H48" s="100" t="s">
        <v>50</v>
      </c>
      <c r="I48" s="101">
        <v>2750</v>
      </c>
      <c r="J48" s="101">
        <v>1300</v>
      </c>
      <c r="K48" s="101"/>
      <c r="L48" s="102">
        <v>1</v>
      </c>
      <c r="M48" s="101">
        <v>0.4</v>
      </c>
      <c r="N48" s="101"/>
      <c r="O48" s="103">
        <f t="shared" si="9"/>
        <v>0.4</v>
      </c>
      <c r="P48" s="103" t="str">
        <f t="shared" si="10"/>
        <v>-</v>
      </c>
      <c r="Q48" s="105"/>
      <c r="R48" s="104" t="str">
        <f t="shared" si="11"/>
        <v>-</v>
      </c>
      <c r="S48" s="17"/>
      <c r="T48" s="17"/>
      <c r="U48" s="17"/>
      <c r="V48" s="17"/>
      <c r="W48" s="128" t="s">
        <v>51</v>
      </c>
      <c r="X48" s="180"/>
      <c r="Y48" s="180"/>
    </row>
    <row r="49" spans="1:25" s="27" customFormat="1" ht="51" x14ac:dyDescent="0.2">
      <c r="A49" s="28" t="s">
        <v>284</v>
      </c>
      <c r="B49" s="18" t="s">
        <v>29</v>
      </c>
      <c r="C49" s="18" t="s">
        <v>279</v>
      </c>
      <c r="D49" s="18" t="s">
        <v>307</v>
      </c>
      <c r="E49" s="18" t="s">
        <v>66</v>
      </c>
      <c r="F49" s="18" t="s">
        <v>38</v>
      </c>
      <c r="G49" s="19" t="s">
        <v>305</v>
      </c>
      <c r="H49" s="19" t="s">
        <v>304</v>
      </c>
      <c r="I49" s="20" t="s">
        <v>299</v>
      </c>
      <c r="J49" s="20" t="s">
        <v>299</v>
      </c>
      <c r="K49" s="21" t="s">
        <v>299</v>
      </c>
      <c r="L49" s="22">
        <v>1</v>
      </c>
      <c r="M49" s="20"/>
      <c r="N49" s="23"/>
      <c r="O49" s="24" t="str">
        <f t="shared" si="9"/>
        <v>-</v>
      </c>
      <c r="P49" s="24" t="str">
        <f t="shared" si="10"/>
        <v>-</v>
      </c>
      <c r="Q49" s="23"/>
      <c r="R49" s="25" t="str">
        <f t="shared" si="11"/>
        <v>-</v>
      </c>
      <c r="S49" s="14"/>
      <c r="T49" s="26"/>
      <c r="U49" s="16"/>
      <c r="V49" s="16"/>
      <c r="W49" s="127" t="s">
        <v>89</v>
      </c>
      <c r="X49" s="137"/>
      <c r="Y49" s="137"/>
    </row>
    <row r="50" spans="1:25" ht="25.5" x14ac:dyDescent="0.2">
      <c r="A50" s="97" t="s">
        <v>284</v>
      </c>
      <c r="B50" s="98" t="s">
        <v>29</v>
      </c>
      <c r="C50" s="98" t="s">
        <v>279</v>
      </c>
      <c r="D50" s="98" t="s">
        <v>307</v>
      </c>
      <c r="E50" s="98" t="s">
        <v>92</v>
      </c>
      <c r="F50" s="99" t="s">
        <v>30</v>
      </c>
      <c r="G50" s="100" t="s">
        <v>93</v>
      </c>
      <c r="H50" s="100" t="s">
        <v>93</v>
      </c>
      <c r="I50" s="101"/>
      <c r="J50" s="101"/>
      <c r="K50" s="101"/>
      <c r="L50" s="102">
        <v>1</v>
      </c>
      <c r="M50" s="101"/>
      <c r="N50" s="101"/>
      <c r="O50" s="103" t="str">
        <f t="shared" si="9"/>
        <v>-</v>
      </c>
      <c r="P50" s="103" t="str">
        <f t="shared" si="10"/>
        <v>-</v>
      </c>
      <c r="Q50" s="101"/>
      <c r="R50" s="104" t="str">
        <f t="shared" si="11"/>
        <v>-</v>
      </c>
      <c r="S50" s="14" t="s">
        <v>32</v>
      </c>
      <c r="T50" s="15" t="s">
        <v>32</v>
      </c>
      <c r="U50" s="16" t="s">
        <v>32</v>
      </c>
      <c r="V50" s="16"/>
      <c r="W50" s="128" t="s">
        <v>33</v>
      </c>
      <c r="X50" s="136"/>
      <c r="Y50" s="136"/>
    </row>
    <row r="51" spans="1:25" s="27" customFormat="1" ht="38.25" x14ac:dyDescent="0.2">
      <c r="A51" s="28" t="s">
        <v>284</v>
      </c>
      <c r="B51" s="18" t="s">
        <v>29</v>
      </c>
      <c r="C51" s="18" t="s">
        <v>279</v>
      </c>
      <c r="D51" s="18" t="s">
        <v>307</v>
      </c>
      <c r="E51" s="18" t="s">
        <v>94</v>
      </c>
      <c r="F51" s="18" t="s">
        <v>38</v>
      </c>
      <c r="G51" s="19" t="s">
        <v>95</v>
      </c>
      <c r="H51" s="19" t="s">
        <v>96</v>
      </c>
      <c r="I51" s="20">
        <v>2500</v>
      </c>
      <c r="J51" s="20">
        <v>300</v>
      </c>
      <c r="K51" s="21">
        <v>1800</v>
      </c>
      <c r="L51" s="22">
        <v>1</v>
      </c>
      <c r="M51" s="20"/>
      <c r="N51" s="23"/>
      <c r="O51" s="24" t="str">
        <f t="shared" si="9"/>
        <v>-</v>
      </c>
      <c r="P51" s="24" t="str">
        <f t="shared" si="10"/>
        <v>-</v>
      </c>
      <c r="Q51" s="23"/>
      <c r="R51" s="25" t="str">
        <f t="shared" si="11"/>
        <v>-</v>
      </c>
      <c r="S51" s="14"/>
      <c r="T51" s="26"/>
      <c r="U51" s="16"/>
      <c r="V51" s="16"/>
      <c r="W51" s="127"/>
      <c r="X51" s="137"/>
      <c r="Y51" s="137"/>
    </row>
    <row r="52" spans="1:25" s="27" customFormat="1" ht="51" x14ac:dyDescent="0.2">
      <c r="A52" s="28" t="s">
        <v>284</v>
      </c>
      <c r="B52" s="18" t="s">
        <v>29</v>
      </c>
      <c r="C52" s="18" t="s">
        <v>279</v>
      </c>
      <c r="D52" s="18" t="s">
        <v>307</v>
      </c>
      <c r="E52" s="18" t="s">
        <v>97</v>
      </c>
      <c r="F52" s="18" t="s">
        <v>38</v>
      </c>
      <c r="G52" s="19" t="s">
        <v>98</v>
      </c>
      <c r="H52" s="19" t="s">
        <v>99</v>
      </c>
      <c r="I52" s="20">
        <v>1100</v>
      </c>
      <c r="J52" s="20">
        <v>750</v>
      </c>
      <c r="K52" s="21">
        <f>900-150-40</f>
        <v>710</v>
      </c>
      <c r="L52" s="22">
        <v>1</v>
      </c>
      <c r="M52" s="20"/>
      <c r="N52" s="23"/>
      <c r="O52" s="24" t="str">
        <f t="shared" si="9"/>
        <v>-</v>
      </c>
      <c r="P52" s="24" t="str">
        <f t="shared" si="10"/>
        <v>-</v>
      </c>
      <c r="Q52" s="23"/>
      <c r="R52" s="25" t="str">
        <f t="shared" si="11"/>
        <v>-</v>
      </c>
      <c r="S52" s="14"/>
      <c r="T52" s="26"/>
      <c r="U52" s="16"/>
      <c r="V52" s="16"/>
      <c r="W52" s="127" t="s">
        <v>89</v>
      </c>
      <c r="X52" s="137"/>
      <c r="Y52" s="137"/>
    </row>
    <row r="53" spans="1:25" s="27" customFormat="1" ht="63.75" x14ac:dyDescent="0.2">
      <c r="A53" s="28" t="s">
        <v>284</v>
      </c>
      <c r="B53" s="18" t="s">
        <v>29</v>
      </c>
      <c r="C53" s="18" t="s">
        <v>279</v>
      </c>
      <c r="D53" s="18" t="s">
        <v>307</v>
      </c>
      <c r="E53" s="18" t="s">
        <v>100</v>
      </c>
      <c r="F53" s="48" t="s">
        <v>38</v>
      </c>
      <c r="G53" s="29" t="s">
        <v>101</v>
      </c>
      <c r="H53" s="29" t="s">
        <v>102</v>
      </c>
      <c r="I53" s="30">
        <v>1100</v>
      </c>
      <c r="J53" s="30">
        <v>350</v>
      </c>
      <c r="K53" s="31">
        <v>600</v>
      </c>
      <c r="L53" s="32">
        <v>1</v>
      </c>
      <c r="M53" s="51">
        <f>((I53/1000)*0.013)*1.2</f>
        <v>1.7159999999999998E-2</v>
      </c>
      <c r="N53" s="35"/>
      <c r="O53" s="52">
        <f t="shared" si="9"/>
        <v>1.7159999999999998E-2</v>
      </c>
      <c r="P53" s="34" t="str">
        <f t="shared" si="10"/>
        <v>-</v>
      </c>
      <c r="Q53" s="35"/>
      <c r="R53" s="36" t="str">
        <f t="shared" si="11"/>
        <v>-</v>
      </c>
      <c r="S53" s="37"/>
      <c r="T53" s="38"/>
      <c r="U53" s="39"/>
      <c r="V53" s="39"/>
      <c r="W53" s="129" t="s">
        <v>103</v>
      </c>
      <c r="X53" s="137"/>
      <c r="Y53" s="137"/>
    </row>
    <row r="54" spans="1:25" s="27" customFormat="1" ht="51" x14ac:dyDescent="0.2">
      <c r="A54" s="28" t="s">
        <v>284</v>
      </c>
      <c r="B54" s="18" t="s">
        <v>29</v>
      </c>
      <c r="C54" s="18" t="s">
        <v>279</v>
      </c>
      <c r="D54" s="18" t="s">
        <v>307</v>
      </c>
      <c r="E54" s="18" t="s">
        <v>104</v>
      </c>
      <c r="F54" s="18" t="s">
        <v>38</v>
      </c>
      <c r="G54" s="19" t="s">
        <v>105</v>
      </c>
      <c r="H54" s="19" t="s">
        <v>303</v>
      </c>
      <c r="I54" s="20">
        <v>700</v>
      </c>
      <c r="J54" s="20">
        <v>400</v>
      </c>
      <c r="K54" s="21">
        <f>900-150-40</f>
        <v>710</v>
      </c>
      <c r="L54" s="22">
        <v>1</v>
      </c>
      <c r="M54" s="20"/>
      <c r="N54" s="23"/>
      <c r="O54" s="24" t="str">
        <f t="shared" si="9"/>
        <v>-</v>
      </c>
      <c r="P54" s="24" t="str">
        <f t="shared" si="10"/>
        <v>-</v>
      </c>
      <c r="Q54" s="23"/>
      <c r="R54" s="25" t="str">
        <f t="shared" si="11"/>
        <v>-</v>
      </c>
      <c r="S54" s="14"/>
      <c r="T54" s="26"/>
      <c r="U54" s="16"/>
      <c r="V54" s="16"/>
      <c r="W54" s="127" t="s">
        <v>89</v>
      </c>
      <c r="X54" s="137"/>
      <c r="Y54" s="137"/>
    </row>
    <row r="55" spans="1:25" s="27" customFormat="1" ht="51" x14ac:dyDescent="0.2">
      <c r="A55" s="28" t="s">
        <v>284</v>
      </c>
      <c r="B55" s="18" t="s">
        <v>29</v>
      </c>
      <c r="C55" s="18" t="s">
        <v>279</v>
      </c>
      <c r="D55" s="18" t="s">
        <v>307</v>
      </c>
      <c r="E55" s="18" t="s">
        <v>106</v>
      </c>
      <c r="F55" s="18" t="s">
        <v>38</v>
      </c>
      <c r="G55" s="19" t="s">
        <v>88</v>
      </c>
      <c r="H55" s="19" t="s">
        <v>107</v>
      </c>
      <c r="I55" s="20">
        <v>1000</v>
      </c>
      <c r="J55" s="20">
        <v>550</v>
      </c>
      <c r="K55" s="21">
        <f>900-150</f>
        <v>750</v>
      </c>
      <c r="L55" s="22">
        <v>1</v>
      </c>
      <c r="M55" s="20"/>
      <c r="N55" s="23"/>
      <c r="O55" s="24" t="str">
        <f t="shared" si="9"/>
        <v>-</v>
      </c>
      <c r="P55" s="24" t="str">
        <f t="shared" si="10"/>
        <v>-</v>
      </c>
      <c r="Q55" s="23"/>
      <c r="R55" s="25" t="str">
        <f t="shared" si="11"/>
        <v>-</v>
      </c>
      <c r="S55" s="14"/>
      <c r="T55" s="26"/>
      <c r="U55" s="16"/>
      <c r="V55" s="16"/>
      <c r="W55" s="127" t="s">
        <v>89</v>
      </c>
      <c r="X55" s="137"/>
      <c r="Y55" s="137"/>
    </row>
    <row r="56" spans="1:25" s="27" customFormat="1" ht="63.75" x14ac:dyDescent="0.2">
      <c r="A56" s="28" t="s">
        <v>284</v>
      </c>
      <c r="B56" s="18" t="s">
        <v>29</v>
      </c>
      <c r="C56" s="18" t="s">
        <v>279</v>
      </c>
      <c r="D56" s="18" t="s">
        <v>307</v>
      </c>
      <c r="E56" s="18" t="s">
        <v>108</v>
      </c>
      <c r="F56" s="48" t="s">
        <v>38</v>
      </c>
      <c r="G56" s="29" t="s">
        <v>101</v>
      </c>
      <c r="H56" s="29" t="s">
        <v>102</v>
      </c>
      <c r="I56" s="30">
        <v>1000</v>
      </c>
      <c r="J56" s="30">
        <v>350</v>
      </c>
      <c r="K56" s="31">
        <v>600</v>
      </c>
      <c r="L56" s="32">
        <v>1</v>
      </c>
      <c r="M56" s="51">
        <f>((I56/1000)*0.013)*1.2</f>
        <v>1.5599999999999999E-2</v>
      </c>
      <c r="N56" s="35"/>
      <c r="O56" s="52">
        <f t="shared" si="9"/>
        <v>1.5599999999999999E-2</v>
      </c>
      <c r="P56" s="34" t="str">
        <f t="shared" si="10"/>
        <v>-</v>
      </c>
      <c r="Q56" s="35"/>
      <c r="R56" s="36" t="str">
        <f t="shared" si="11"/>
        <v>-</v>
      </c>
      <c r="S56" s="37"/>
      <c r="T56" s="38"/>
      <c r="U56" s="39"/>
      <c r="V56" s="39"/>
      <c r="W56" s="129" t="s">
        <v>103</v>
      </c>
      <c r="X56" s="137"/>
      <c r="Y56" s="137"/>
    </row>
    <row r="57" spans="1:25" s="27" customFormat="1" ht="63.75" x14ac:dyDescent="0.2">
      <c r="A57" s="28" t="s">
        <v>284</v>
      </c>
      <c r="B57" s="18" t="s">
        <v>29</v>
      </c>
      <c r="C57" s="18" t="s">
        <v>279</v>
      </c>
      <c r="D57" s="18" t="s">
        <v>307</v>
      </c>
      <c r="E57" s="18" t="s">
        <v>109</v>
      </c>
      <c r="F57" s="48" t="s">
        <v>38</v>
      </c>
      <c r="G57" s="29" t="s">
        <v>332</v>
      </c>
      <c r="H57" s="29" t="s">
        <v>110</v>
      </c>
      <c r="I57" s="30">
        <v>1250</v>
      </c>
      <c r="J57" s="30">
        <v>700</v>
      </c>
      <c r="K57" s="21">
        <f>900-150-40</f>
        <v>710</v>
      </c>
      <c r="L57" s="32">
        <v>1</v>
      </c>
      <c r="M57" s="33">
        <v>0.1</v>
      </c>
      <c r="N57" s="35"/>
      <c r="O57" s="53">
        <f t="shared" si="9"/>
        <v>0.1</v>
      </c>
      <c r="P57" s="34" t="str">
        <f t="shared" si="10"/>
        <v>-</v>
      </c>
      <c r="Q57" s="35"/>
      <c r="R57" s="36" t="str">
        <f t="shared" si="11"/>
        <v>-</v>
      </c>
      <c r="S57" s="37"/>
      <c r="T57" s="38"/>
      <c r="U57" s="39" t="s">
        <v>32</v>
      </c>
      <c r="V57" s="39"/>
      <c r="W57" s="129" t="s">
        <v>70</v>
      </c>
      <c r="X57" s="137"/>
      <c r="Y57" s="137"/>
    </row>
    <row r="58" spans="1:25" s="27" customFormat="1" ht="63.75" x14ac:dyDescent="0.2">
      <c r="A58" s="97" t="s">
        <v>284</v>
      </c>
      <c r="B58" s="98" t="s">
        <v>29</v>
      </c>
      <c r="C58" s="98" t="s">
        <v>279</v>
      </c>
      <c r="D58" s="98" t="s">
        <v>307</v>
      </c>
      <c r="E58" s="97" t="s">
        <v>111</v>
      </c>
      <c r="F58" s="97" t="s">
        <v>72</v>
      </c>
      <c r="G58" s="100" t="s">
        <v>73</v>
      </c>
      <c r="H58" s="100" t="s">
        <v>74</v>
      </c>
      <c r="I58" s="101"/>
      <c r="J58" s="101"/>
      <c r="K58" s="101"/>
      <c r="L58" s="102">
        <v>1</v>
      </c>
      <c r="M58" s="106"/>
      <c r="N58" s="105"/>
      <c r="O58" s="103" t="str">
        <f t="shared" si="9"/>
        <v>-</v>
      </c>
      <c r="P58" s="103" t="str">
        <f t="shared" si="10"/>
        <v>-</v>
      </c>
      <c r="Q58" s="105"/>
      <c r="R58" s="104" t="str">
        <f t="shared" si="11"/>
        <v>-</v>
      </c>
      <c r="S58" s="46"/>
      <c r="T58" s="47"/>
      <c r="U58" s="46"/>
      <c r="V58" s="50"/>
      <c r="W58" s="128" t="s">
        <v>75</v>
      </c>
      <c r="X58" s="180"/>
      <c r="Y58" s="180"/>
    </row>
    <row r="59" spans="1:25" s="27" customFormat="1" ht="63.75" x14ac:dyDescent="0.2">
      <c r="A59" s="28" t="s">
        <v>284</v>
      </c>
      <c r="B59" s="18" t="s">
        <v>29</v>
      </c>
      <c r="C59" s="18" t="s">
        <v>279</v>
      </c>
      <c r="D59" s="18" t="s">
        <v>307</v>
      </c>
      <c r="E59" s="18" t="s">
        <v>112</v>
      </c>
      <c r="F59" s="48" t="s">
        <v>38</v>
      </c>
      <c r="G59" s="29" t="s">
        <v>101</v>
      </c>
      <c r="H59" s="29" t="s">
        <v>102</v>
      </c>
      <c r="I59" s="30">
        <v>1250</v>
      </c>
      <c r="J59" s="30">
        <v>350</v>
      </c>
      <c r="K59" s="31">
        <v>600</v>
      </c>
      <c r="L59" s="32">
        <v>1</v>
      </c>
      <c r="M59" s="51">
        <f>((I59/1000)*0.013)*1.2</f>
        <v>1.95E-2</v>
      </c>
      <c r="N59" s="35"/>
      <c r="O59" s="52">
        <f t="shared" si="9"/>
        <v>1.95E-2</v>
      </c>
      <c r="P59" s="34" t="str">
        <f t="shared" si="10"/>
        <v>-</v>
      </c>
      <c r="Q59" s="35"/>
      <c r="R59" s="36" t="str">
        <f t="shared" si="11"/>
        <v>-</v>
      </c>
      <c r="S59" s="37"/>
      <c r="T59" s="38"/>
      <c r="U59" s="39"/>
      <c r="V59" s="39"/>
      <c r="W59" s="129" t="s">
        <v>103</v>
      </c>
      <c r="X59" s="137"/>
      <c r="Y59" s="137"/>
    </row>
    <row r="60" spans="1:25" s="27" customFormat="1" ht="63.75" x14ac:dyDescent="0.2">
      <c r="A60" s="28" t="s">
        <v>284</v>
      </c>
      <c r="B60" s="18" t="s">
        <v>29</v>
      </c>
      <c r="C60" s="18" t="s">
        <v>279</v>
      </c>
      <c r="D60" s="18" t="s">
        <v>307</v>
      </c>
      <c r="E60" s="18" t="s">
        <v>113</v>
      </c>
      <c r="F60" s="48" t="s">
        <v>38</v>
      </c>
      <c r="G60" s="29" t="s">
        <v>333</v>
      </c>
      <c r="H60" s="29" t="s">
        <v>114</v>
      </c>
      <c r="I60" s="30">
        <v>1250</v>
      </c>
      <c r="J60" s="30">
        <v>700</v>
      </c>
      <c r="K60" s="21">
        <f>900-150-40</f>
        <v>710</v>
      </c>
      <c r="L60" s="32">
        <v>1</v>
      </c>
      <c r="M60" s="33">
        <v>0.4</v>
      </c>
      <c r="N60" s="35"/>
      <c r="O60" s="53">
        <f t="shared" si="9"/>
        <v>0.4</v>
      </c>
      <c r="P60" s="34" t="str">
        <f t="shared" si="10"/>
        <v>-</v>
      </c>
      <c r="Q60" s="35"/>
      <c r="R60" s="36" t="str">
        <f t="shared" si="11"/>
        <v>-</v>
      </c>
      <c r="S60" s="37"/>
      <c r="T60" s="38"/>
      <c r="U60" s="39"/>
      <c r="V60" s="39"/>
      <c r="W60" s="129"/>
      <c r="X60" s="137"/>
      <c r="Y60" s="137"/>
    </row>
    <row r="61" spans="1:25" s="27" customFormat="1" ht="63.75" x14ac:dyDescent="0.2">
      <c r="A61" s="28" t="s">
        <v>284</v>
      </c>
      <c r="B61" s="18" t="s">
        <v>29</v>
      </c>
      <c r="C61" s="18" t="s">
        <v>279</v>
      </c>
      <c r="D61" s="18" t="s">
        <v>307</v>
      </c>
      <c r="E61" s="18" t="s">
        <v>115</v>
      </c>
      <c r="F61" s="48" t="s">
        <v>38</v>
      </c>
      <c r="G61" s="29" t="s">
        <v>101</v>
      </c>
      <c r="H61" s="29" t="s">
        <v>102</v>
      </c>
      <c r="I61" s="30">
        <v>1250</v>
      </c>
      <c r="J61" s="30">
        <v>350</v>
      </c>
      <c r="K61" s="31">
        <v>600</v>
      </c>
      <c r="L61" s="32">
        <v>1</v>
      </c>
      <c r="M61" s="51">
        <f>((I61/1000)*0.013)*1.2</f>
        <v>1.95E-2</v>
      </c>
      <c r="N61" s="35"/>
      <c r="O61" s="52">
        <f t="shared" si="9"/>
        <v>1.95E-2</v>
      </c>
      <c r="P61" s="34" t="str">
        <f t="shared" si="10"/>
        <v>-</v>
      </c>
      <c r="Q61" s="35"/>
      <c r="R61" s="36" t="str">
        <f t="shared" si="11"/>
        <v>-</v>
      </c>
      <c r="S61" s="37"/>
      <c r="T61" s="38"/>
      <c r="U61" s="39"/>
      <c r="V61" s="39"/>
      <c r="W61" s="129" t="s">
        <v>103</v>
      </c>
      <c r="X61" s="137"/>
      <c r="Y61" s="137"/>
    </row>
    <row r="62" spans="1:25" s="27" customFormat="1" ht="38.25" x14ac:dyDescent="0.2">
      <c r="A62" s="28" t="s">
        <v>284</v>
      </c>
      <c r="B62" s="18" t="s">
        <v>29</v>
      </c>
      <c r="C62" s="18" t="s">
        <v>279</v>
      </c>
      <c r="D62" s="18" t="s">
        <v>307</v>
      </c>
      <c r="E62" s="18" t="s">
        <v>116</v>
      </c>
      <c r="F62" s="18" t="s">
        <v>38</v>
      </c>
      <c r="G62" s="19" t="s">
        <v>117</v>
      </c>
      <c r="H62" s="19" t="s">
        <v>118</v>
      </c>
      <c r="I62" s="20">
        <v>1300</v>
      </c>
      <c r="J62" s="20">
        <v>700</v>
      </c>
      <c r="K62" s="21">
        <f>900-150-40</f>
        <v>710</v>
      </c>
      <c r="L62" s="22">
        <v>1</v>
      </c>
      <c r="M62" s="20"/>
      <c r="N62" s="23"/>
      <c r="O62" s="24" t="str">
        <f t="shared" si="9"/>
        <v>-</v>
      </c>
      <c r="P62" s="24" t="str">
        <f t="shared" si="10"/>
        <v>-</v>
      </c>
      <c r="Q62" s="23"/>
      <c r="R62" s="25" t="str">
        <f t="shared" si="11"/>
        <v>-</v>
      </c>
      <c r="S62" s="14"/>
      <c r="T62" s="26"/>
      <c r="U62" s="16"/>
      <c r="V62" s="16"/>
      <c r="W62" s="127" t="s">
        <v>89</v>
      </c>
      <c r="X62" s="137"/>
      <c r="Y62" s="137"/>
    </row>
    <row r="63" spans="1:25" s="27" customFormat="1" ht="63.75" x14ac:dyDescent="0.2">
      <c r="A63" s="28" t="s">
        <v>284</v>
      </c>
      <c r="B63" s="18" t="s">
        <v>29</v>
      </c>
      <c r="C63" s="18" t="s">
        <v>279</v>
      </c>
      <c r="D63" s="18" t="s">
        <v>307</v>
      </c>
      <c r="E63" s="18" t="s">
        <v>119</v>
      </c>
      <c r="F63" s="48" t="s">
        <v>38</v>
      </c>
      <c r="G63" s="29" t="s">
        <v>120</v>
      </c>
      <c r="H63" s="29" t="s">
        <v>121</v>
      </c>
      <c r="I63" s="30">
        <v>1300</v>
      </c>
      <c r="J63" s="30">
        <v>350</v>
      </c>
      <c r="K63" s="31">
        <v>600</v>
      </c>
      <c r="L63" s="32">
        <v>1</v>
      </c>
      <c r="M63" s="51">
        <f>((I63/1000)*0.013)*1.2</f>
        <v>2.0279999999999996E-2</v>
      </c>
      <c r="N63" s="35"/>
      <c r="O63" s="52">
        <f t="shared" si="9"/>
        <v>2.0279999999999996E-2</v>
      </c>
      <c r="P63" s="34" t="str">
        <f t="shared" si="10"/>
        <v>-</v>
      </c>
      <c r="Q63" s="35"/>
      <c r="R63" s="36" t="str">
        <f t="shared" si="11"/>
        <v>-</v>
      </c>
      <c r="S63" s="37"/>
      <c r="T63" s="38"/>
      <c r="U63" s="39"/>
      <c r="V63" s="39"/>
      <c r="W63" s="129" t="s">
        <v>103</v>
      </c>
      <c r="X63" s="137"/>
      <c r="Y63" s="137"/>
    </row>
    <row r="64" spans="1:25" s="27" customFormat="1" ht="51" x14ac:dyDescent="0.2">
      <c r="A64" s="28" t="s">
        <v>284</v>
      </c>
      <c r="B64" s="18" t="s">
        <v>29</v>
      </c>
      <c r="C64" s="18" t="s">
        <v>279</v>
      </c>
      <c r="D64" s="18" t="s">
        <v>307</v>
      </c>
      <c r="E64" s="18" t="s">
        <v>122</v>
      </c>
      <c r="F64" s="18" t="s">
        <v>38</v>
      </c>
      <c r="G64" s="19" t="s">
        <v>123</v>
      </c>
      <c r="H64" s="19" t="s">
        <v>124</v>
      </c>
      <c r="I64" s="20">
        <v>1500</v>
      </c>
      <c r="J64" s="20">
        <v>700</v>
      </c>
      <c r="K64" s="21">
        <f>900-150-40</f>
        <v>710</v>
      </c>
      <c r="L64" s="22">
        <v>1</v>
      </c>
      <c r="M64" s="20"/>
      <c r="N64" s="23"/>
      <c r="O64" s="24" t="str">
        <f t="shared" si="9"/>
        <v>-</v>
      </c>
      <c r="P64" s="24" t="str">
        <f t="shared" si="10"/>
        <v>-</v>
      </c>
      <c r="Q64" s="23"/>
      <c r="R64" s="25" t="str">
        <f t="shared" si="11"/>
        <v>-</v>
      </c>
      <c r="S64" s="14"/>
      <c r="T64" s="26"/>
      <c r="U64" s="16"/>
      <c r="V64" s="16"/>
      <c r="W64" s="127" t="s">
        <v>89</v>
      </c>
      <c r="X64" s="137"/>
      <c r="Y64" s="137"/>
    </row>
    <row r="65" spans="1:25" s="27" customFormat="1" ht="63.75" x14ac:dyDescent="0.2">
      <c r="A65" s="28" t="s">
        <v>284</v>
      </c>
      <c r="B65" s="18" t="s">
        <v>29</v>
      </c>
      <c r="C65" s="18" t="s">
        <v>279</v>
      </c>
      <c r="D65" s="18" t="s">
        <v>307</v>
      </c>
      <c r="E65" s="18" t="s">
        <v>125</v>
      </c>
      <c r="F65" s="48" t="s">
        <v>38</v>
      </c>
      <c r="G65" s="29" t="s">
        <v>120</v>
      </c>
      <c r="H65" s="29" t="s">
        <v>121</v>
      </c>
      <c r="I65" s="30">
        <v>1500</v>
      </c>
      <c r="J65" s="30">
        <v>350</v>
      </c>
      <c r="K65" s="31">
        <v>600</v>
      </c>
      <c r="L65" s="32">
        <v>1</v>
      </c>
      <c r="M65" s="51">
        <f>((I65/1000)*0.013)*1.2</f>
        <v>2.3400000000000001E-2</v>
      </c>
      <c r="N65" s="35"/>
      <c r="O65" s="52">
        <f t="shared" si="9"/>
        <v>2.3400000000000001E-2</v>
      </c>
      <c r="P65" s="34" t="str">
        <f t="shared" si="10"/>
        <v>-</v>
      </c>
      <c r="Q65" s="35"/>
      <c r="R65" s="36" t="str">
        <f t="shared" si="11"/>
        <v>-</v>
      </c>
      <c r="S65" s="37"/>
      <c r="T65" s="38"/>
      <c r="U65" s="39"/>
      <c r="V65" s="39"/>
      <c r="W65" s="129" t="s">
        <v>103</v>
      </c>
      <c r="X65" s="137"/>
      <c r="Y65" s="137"/>
    </row>
    <row r="66" spans="1:25" s="27" customFormat="1" ht="153" x14ac:dyDescent="0.2">
      <c r="A66" s="28" t="s">
        <v>284</v>
      </c>
      <c r="B66" s="18" t="s">
        <v>29</v>
      </c>
      <c r="C66" s="18" t="s">
        <v>279</v>
      </c>
      <c r="D66" s="18" t="s">
        <v>307</v>
      </c>
      <c r="E66" s="18" t="s">
        <v>126</v>
      </c>
      <c r="F66" s="48" t="s">
        <v>38</v>
      </c>
      <c r="G66" s="19" t="s">
        <v>127</v>
      </c>
      <c r="H66" s="19" t="s">
        <v>128</v>
      </c>
      <c r="I66" s="20">
        <v>5300</v>
      </c>
      <c r="J66" s="20">
        <v>700</v>
      </c>
      <c r="K66" s="21">
        <v>40</v>
      </c>
      <c r="L66" s="22">
        <v>1</v>
      </c>
      <c r="M66" s="20"/>
      <c r="N66" s="23"/>
      <c r="O66" s="24" t="str">
        <f t="shared" si="9"/>
        <v>-</v>
      </c>
      <c r="P66" s="24" t="str">
        <f t="shared" si="10"/>
        <v>-</v>
      </c>
      <c r="Q66" s="23"/>
      <c r="R66" s="25" t="str">
        <f t="shared" si="11"/>
        <v>-</v>
      </c>
      <c r="S66" s="14" t="s">
        <v>32</v>
      </c>
      <c r="T66" s="15" t="s">
        <v>32</v>
      </c>
      <c r="U66" s="16" t="s">
        <v>32</v>
      </c>
      <c r="V66" s="16"/>
      <c r="W66" s="127" t="s">
        <v>129</v>
      </c>
      <c r="X66" s="137"/>
      <c r="Y66" s="137"/>
    </row>
    <row r="67" spans="1:25" s="27" customFormat="1" ht="63.75" x14ac:dyDescent="0.2">
      <c r="A67" s="28" t="s">
        <v>284</v>
      </c>
      <c r="B67" s="18" t="s">
        <v>29</v>
      </c>
      <c r="C67" s="18" t="s">
        <v>279</v>
      </c>
      <c r="D67" s="18" t="s">
        <v>307</v>
      </c>
      <c r="E67" s="18" t="s">
        <v>130</v>
      </c>
      <c r="F67" s="28" t="s">
        <v>55</v>
      </c>
      <c r="G67" s="54" t="s">
        <v>334</v>
      </c>
      <c r="H67" s="120" t="s">
        <v>335</v>
      </c>
      <c r="I67" s="35">
        <v>570</v>
      </c>
      <c r="J67" s="30">
        <v>1070</v>
      </c>
      <c r="K67" s="56">
        <v>1140</v>
      </c>
      <c r="L67" s="35">
        <v>1</v>
      </c>
      <c r="M67" s="41"/>
      <c r="N67" s="35">
        <v>2.8</v>
      </c>
      <c r="O67" s="34" t="str">
        <f t="shared" si="9"/>
        <v>-</v>
      </c>
      <c r="P67" s="34">
        <f t="shared" si="10"/>
        <v>2.8</v>
      </c>
      <c r="Q67" s="23"/>
      <c r="R67" s="25" t="str">
        <f t="shared" si="11"/>
        <v>-</v>
      </c>
      <c r="S67" s="14"/>
      <c r="T67" s="26"/>
      <c r="U67" s="16"/>
      <c r="V67" s="16"/>
      <c r="W67" s="127"/>
      <c r="X67" s="137"/>
      <c r="Y67" s="137"/>
    </row>
    <row r="68" spans="1:25" s="27" customFormat="1" ht="38.25" x14ac:dyDescent="0.2">
      <c r="A68" s="28" t="s">
        <v>284</v>
      </c>
      <c r="B68" s="18" t="s">
        <v>29</v>
      </c>
      <c r="C68" s="18" t="s">
        <v>279</v>
      </c>
      <c r="D68" s="18" t="s">
        <v>307</v>
      </c>
      <c r="E68" s="18" t="s">
        <v>131</v>
      </c>
      <c r="F68" s="18" t="s">
        <v>38</v>
      </c>
      <c r="G68" s="19" t="s">
        <v>117</v>
      </c>
      <c r="H68" s="19" t="s">
        <v>118</v>
      </c>
      <c r="I68" s="20">
        <v>700</v>
      </c>
      <c r="J68" s="20">
        <v>900</v>
      </c>
      <c r="K68" s="21">
        <f>900-150-250</f>
        <v>500</v>
      </c>
      <c r="L68" s="22">
        <v>1</v>
      </c>
      <c r="M68" s="20"/>
      <c r="N68" s="23"/>
      <c r="O68" s="24" t="str">
        <f t="shared" si="9"/>
        <v>-</v>
      </c>
      <c r="P68" s="24" t="str">
        <f t="shared" si="10"/>
        <v>-</v>
      </c>
      <c r="Q68" s="23"/>
      <c r="R68" s="25" t="str">
        <f t="shared" si="11"/>
        <v>-</v>
      </c>
      <c r="S68" s="14"/>
      <c r="T68" s="26"/>
      <c r="U68" s="16"/>
      <c r="V68" s="16"/>
      <c r="W68" s="127" t="s">
        <v>89</v>
      </c>
      <c r="X68" s="137"/>
      <c r="Y68" s="137"/>
    </row>
    <row r="69" spans="1:25" s="27" customFormat="1" ht="25.5" x14ac:dyDescent="0.2">
      <c r="A69" s="97" t="s">
        <v>284</v>
      </c>
      <c r="B69" s="98" t="s">
        <v>29</v>
      </c>
      <c r="C69" s="98" t="s">
        <v>279</v>
      </c>
      <c r="D69" s="98" t="s">
        <v>307</v>
      </c>
      <c r="E69" s="98" t="s">
        <v>132</v>
      </c>
      <c r="F69" s="98"/>
      <c r="G69" s="100" t="s">
        <v>277</v>
      </c>
      <c r="H69" s="100" t="s">
        <v>277</v>
      </c>
      <c r="I69" s="101"/>
      <c r="J69" s="101"/>
      <c r="K69" s="101"/>
      <c r="L69" s="102">
        <v>1</v>
      </c>
      <c r="M69" s="101"/>
      <c r="N69" s="105"/>
      <c r="O69" s="103" t="str">
        <f t="shared" si="9"/>
        <v>-</v>
      </c>
      <c r="P69" s="103" t="str">
        <f t="shared" si="10"/>
        <v>-</v>
      </c>
      <c r="Q69" s="105"/>
      <c r="R69" s="104" t="str">
        <f t="shared" si="11"/>
        <v>-</v>
      </c>
      <c r="S69" s="14"/>
      <c r="T69" s="26"/>
      <c r="U69" s="16"/>
      <c r="V69" s="16"/>
      <c r="W69" s="128"/>
      <c r="X69" s="180"/>
      <c r="Y69" s="180"/>
    </row>
    <row r="70" spans="1:25" s="27" customFormat="1" ht="89.25" x14ac:dyDescent="0.2">
      <c r="A70" s="28" t="s">
        <v>284</v>
      </c>
      <c r="B70" s="18" t="s">
        <v>29</v>
      </c>
      <c r="C70" s="18" t="s">
        <v>279</v>
      </c>
      <c r="D70" s="18" t="s">
        <v>307</v>
      </c>
      <c r="E70" s="18" t="s">
        <v>133</v>
      </c>
      <c r="F70" s="118" t="s">
        <v>87</v>
      </c>
      <c r="G70" s="121" t="s">
        <v>339</v>
      </c>
      <c r="H70" s="121" t="s">
        <v>340</v>
      </c>
      <c r="I70" s="95">
        <v>350</v>
      </c>
      <c r="J70" s="95">
        <v>650</v>
      </c>
      <c r="K70" s="110">
        <v>6</v>
      </c>
      <c r="L70" s="111">
        <v>1</v>
      </c>
      <c r="M70" s="95"/>
      <c r="N70" s="95">
        <v>10</v>
      </c>
      <c r="O70" s="113" t="str">
        <f t="shared" si="9"/>
        <v>-</v>
      </c>
      <c r="P70" s="113">
        <f t="shared" si="10"/>
        <v>10</v>
      </c>
      <c r="Q70" s="94"/>
      <c r="R70" s="114" t="str">
        <f t="shared" si="11"/>
        <v>-</v>
      </c>
      <c r="S70" s="117"/>
      <c r="T70" s="119"/>
      <c r="U70" s="115"/>
      <c r="V70" s="94"/>
      <c r="W70" s="130"/>
      <c r="X70" s="137"/>
      <c r="Y70" s="137"/>
    </row>
    <row r="71" spans="1:25" s="27" customFormat="1" ht="63.75" x14ac:dyDescent="0.2">
      <c r="A71" s="28" t="s">
        <v>284</v>
      </c>
      <c r="B71" s="18" t="s">
        <v>29</v>
      </c>
      <c r="C71" s="18" t="s">
        <v>279</v>
      </c>
      <c r="D71" s="18" t="s">
        <v>307</v>
      </c>
      <c r="E71" s="18" t="s">
        <v>134</v>
      </c>
      <c r="F71" s="48" t="s">
        <v>38</v>
      </c>
      <c r="G71" s="29" t="s">
        <v>336</v>
      </c>
      <c r="H71" s="29" t="s">
        <v>135</v>
      </c>
      <c r="I71" s="30">
        <v>1200</v>
      </c>
      <c r="J71" s="30">
        <v>700</v>
      </c>
      <c r="K71" s="21">
        <f>900-150-250</f>
        <v>500</v>
      </c>
      <c r="L71" s="32">
        <v>1</v>
      </c>
      <c r="M71" s="33">
        <v>0.1</v>
      </c>
      <c r="N71" s="35"/>
      <c r="O71" s="53">
        <f t="shared" ref="O71:O107" si="12">IF((L71*M71)&lt;&gt;0,L71*M71,"-")</f>
        <v>0.1</v>
      </c>
      <c r="P71" s="34" t="str">
        <f t="shared" ref="P71:P107" si="13">IF((L71*N71)&lt;&gt;0,L71*N71,"-")</f>
        <v>-</v>
      </c>
      <c r="Q71" s="35"/>
      <c r="R71" s="36" t="str">
        <f t="shared" ref="R71:R103" si="14">IF((L71*Q71)&lt;&gt;0,L71*Q71,"-")</f>
        <v>-</v>
      </c>
      <c r="S71" s="37"/>
      <c r="T71" s="38"/>
      <c r="U71" s="39" t="s">
        <v>32</v>
      </c>
      <c r="V71" s="39"/>
      <c r="W71" s="129" t="s">
        <v>70</v>
      </c>
      <c r="X71" s="137"/>
      <c r="Y71" s="137"/>
    </row>
    <row r="72" spans="1:25" s="27" customFormat="1" ht="63.75" x14ac:dyDescent="0.2">
      <c r="A72" s="97" t="s">
        <v>284</v>
      </c>
      <c r="B72" s="98" t="s">
        <v>29</v>
      </c>
      <c r="C72" s="98" t="s">
        <v>279</v>
      </c>
      <c r="D72" s="98" t="s">
        <v>307</v>
      </c>
      <c r="E72" s="97" t="s">
        <v>136</v>
      </c>
      <c r="F72" s="97" t="s">
        <v>72</v>
      </c>
      <c r="G72" s="100" t="s">
        <v>73</v>
      </c>
      <c r="H72" s="100" t="s">
        <v>74</v>
      </c>
      <c r="I72" s="101"/>
      <c r="J72" s="101"/>
      <c r="K72" s="101"/>
      <c r="L72" s="102">
        <v>1</v>
      </c>
      <c r="M72" s="106"/>
      <c r="N72" s="105"/>
      <c r="O72" s="103" t="str">
        <f t="shared" si="12"/>
        <v>-</v>
      </c>
      <c r="P72" s="103" t="str">
        <f t="shared" si="13"/>
        <v>-</v>
      </c>
      <c r="Q72" s="105"/>
      <c r="R72" s="104" t="str">
        <f t="shared" si="14"/>
        <v>-</v>
      </c>
      <c r="S72" s="46"/>
      <c r="T72" s="47"/>
      <c r="U72" s="46"/>
      <c r="V72" s="50"/>
      <c r="W72" s="128" t="s">
        <v>75</v>
      </c>
      <c r="X72" s="180"/>
      <c r="Y72" s="180"/>
    </row>
    <row r="73" spans="1:25" s="27" customFormat="1" ht="51" x14ac:dyDescent="0.2">
      <c r="A73" s="28" t="s">
        <v>284</v>
      </c>
      <c r="B73" s="18" t="s">
        <v>29</v>
      </c>
      <c r="C73" s="18" t="s">
        <v>279</v>
      </c>
      <c r="D73" s="18" t="s">
        <v>307</v>
      </c>
      <c r="E73" s="18" t="s">
        <v>137</v>
      </c>
      <c r="F73" s="28" t="s">
        <v>55</v>
      </c>
      <c r="G73" s="54" t="s">
        <v>91</v>
      </c>
      <c r="H73" s="54" t="s">
        <v>138</v>
      </c>
      <c r="I73" s="35"/>
      <c r="J73" s="30"/>
      <c r="K73" s="56"/>
      <c r="L73" s="35">
        <v>1</v>
      </c>
      <c r="M73" s="41"/>
      <c r="N73" s="35"/>
      <c r="O73" s="34" t="str">
        <f t="shared" si="12"/>
        <v>-</v>
      </c>
      <c r="P73" s="34" t="str">
        <f t="shared" si="13"/>
        <v>-</v>
      </c>
      <c r="Q73" s="23"/>
      <c r="R73" s="25" t="str">
        <f t="shared" si="14"/>
        <v>-</v>
      </c>
      <c r="S73" s="14" t="s">
        <v>32</v>
      </c>
      <c r="T73" s="15" t="s">
        <v>32</v>
      </c>
      <c r="U73" s="45"/>
      <c r="V73" s="45"/>
      <c r="W73" s="127" t="s">
        <v>58</v>
      </c>
      <c r="X73" s="137"/>
      <c r="Y73" s="137"/>
    </row>
    <row r="74" spans="1:25" s="27" customFormat="1" ht="89.25" x14ac:dyDescent="0.2">
      <c r="A74" s="28" t="s">
        <v>284</v>
      </c>
      <c r="B74" s="18" t="s">
        <v>29</v>
      </c>
      <c r="C74" s="18" t="s">
        <v>279</v>
      </c>
      <c r="D74" s="18" t="s">
        <v>307</v>
      </c>
      <c r="E74" s="18" t="s">
        <v>139</v>
      </c>
      <c r="F74" s="118" t="s">
        <v>87</v>
      </c>
      <c r="G74" s="121" t="s">
        <v>339</v>
      </c>
      <c r="H74" s="121" t="s">
        <v>340</v>
      </c>
      <c r="I74" s="95">
        <v>350</v>
      </c>
      <c r="J74" s="95">
        <v>650</v>
      </c>
      <c r="K74" s="110">
        <v>6</v>
      </c>
      <c r="L74" s="111">
        <v>1</v>
      </c>
      <c r="M74" s="95"/>
      <c r="N74" s="95">
        <v>10</v>
      </c>
      <c r="O74" s="113" t="str">
        <f t="shared" si="12"/>
        <v>-</v>
      </c>
      <c r="P74" s="113">
        <f t="shared" si="13"/>
        <v>10</v>
      </c>
      <c r="Q74" s="94"/>
      <c r="R74" s="114" t="str">
        <f t="shared" si="14"/>
        <v>-</v>
      </c>
      <c r="S74" s="117"/>
      <c r="T74" s="119"/>
      <c r="U74" s="115"/>
      <c r="V74" s="94"/>
      <c r="W74" s="130"/>
      <c r="X74" s="137"/>
      <c r="Y74" s="137"/>
    </row>
    <row r="75" spans="1:25" s="27" customFormat="1" ht="25.5" x14ac:dyDescent="0.2">
      <c r="A75" s="97" t="s">
        <v>284</v>
      </c>
      <c r="B75" s="98" t="s">
        <v>29</v>
      </c>
      <c r="C75" s="98" t="s">
        <v>279</v>
      </c>
      <c r="D75" s="98" t="s">
        <v>307</v>
      </c>
      <c r="E75" s="98" t="s">
        <v>140</v>
      </c>
      <c r="F75" s="98"/>
      <c r="G75" s="100" t="s">
        <v>277</v>
      </c>
      <c r="H75" s="100" t="s">
        <v>277</v>
      </c>
      <c r="I75" s="101"/>
      <c r="J75" s="101"/>
      <c r="K75" s="101"/>
      <c r="L75" s="102">
        <v>1</v>
      </c>
      <c r="M75" s="101"/>
      <c r="N75" s="105"/>
      <c r="O75" s="103" t="str">
        <f t="shared" si="12"/>
        <v>-</v>
      </c>
      <c r="P75" s="103" t="str">
        <f t="shared" si="13"/>
        <v>-</v>
      </c>
      <c r="Q75" s="105"/>
      <c r="R75" s="104" t="str">
        <f t="shared" si="14"/>
        <v>-</v>
      </c>
      <c r="S75" s="107"/>
      <c r="T75" s="108"/>
      <c r="U75" s="107"/>
      <c r="V75" s="107"/>
      <c r="W75" s="128"/>
      <c r="X75" s="180"/>
      <c r="Y75" s="180"/>
    </row>
    <row r="76" spans="1:25" s="27" customFormat="1" ht="38.25" x14ac:dyDescent="0.2">
      <c r="A76" s="28" t="s">
        <v>284</v>
      </c>
      <c r="B76" s="18" t="s">
        <v>29</v>
      </c>
      <c r="C76" s="18" t="s">
        <v>279</v>
      </c>
      <c r="D76" s="18" t="s">
        <v>307</v>
      </c>
      <c r="E76" s="18" t="s">
        <v>141</v>
      </c>
      <c r="F76" s="18" t="s">
        <v>38</v>
      </c>
      <c r="G76" s="19" t="s">
        <v>117</v>
      </c>
      <c r="H76" s="19" t="s">
        <v>118</v>
      </c>
      <c r="I76" s="20">
        <v>850</v>
      </c>
      <c r="J76" s="20">
        <v>700</v>
      </c>
      <c r="K76" s="21">
        <v>500</v>
      </c>
      <c r="L76" s="22">
        <v>1</v>
      </c>
      <c r="M76" s="20"/>
      <c r="N76" s="23"/>
      <c r="O76" s="24" t="str">
        <f t="shared" si="12"/>
        <v>-</v>
      </c>
      <c r="P76" s="24" t="str">
        <f t="shared" si="13"/>
        <v>-</v>
      </c>
      <c r="Q76" s="23"/>
      <c r="R76" s="25" t="str">
        <f t="shared" si="14"/>
        <v>-</v>
      </c>
      <c r="S76" s="14"/>
      <c r="T76" s="26"/>
      <c r="U76" s="16"/>
      <c r="V76" s="16"/>
      <c r="W76" s="127" t="s">
        <v>89</v>
      </c>
      <c r="X76" s="137"/>
      <c r="Y76" s="137"/>
    </row>
    <row r="77" spans="1:25" s="27" customFormat="1" ht="76.5" x14ac:dyDescent="0.2">
      <c r="A77" s="28" t="s">
        <v>284</v>
      </c>
      <c r="B77" s="18" t="s">
        <v>29</v>
      </c>
      <c r="C77" s="18" t="s">
        <v>279</v>
      </c>
      <c r="D77" s="18" t="s">
        <v>307</v>
      </c>
      <c r="E77" s="18" t="s">
        <v>142</v>
      </c>
      <c r="F77" s="18" t="s">
        <v>87</v>
      </c>
      <c r="G77" s="19" t="s">
        <v>343</v>
      </c>
      <c r="H77" s="19" t="s">
        <v>360</v>
      </c>
      <c r="I77" s="20">
        <v>600</v>
      </c>
      <c r="J77" s="20">
        <v>600</v>
      </c>
      <c r="K77" s="21"/>
      <c r="L77" s="22">
        <v>1</v>
      </c>
      <c r="M77" s="20"/>
      <c r="N77" s="23">
        <v>24</v>
      </c>
      <c r="O77" s="24" t="str">
        <f t="shared" si="12"/>
        <v>-</v>
      </c>
      <c r="P77" s="24">
        <f t="shared" si="13"/>
        <v>24</v>
      </c>
      <c r="Q77" s="23"/>
      <c r="R77" s="25" t="str">
        <f t="shared" si="14"/>
        <v>-</v>
      </c>
      <c r="S77" s="14"/>
      <c r="T77" s="26"/>
      <c r="U77" s="16"/>
      <c r="V77" s="16"/>
      <c r="W77" s="127"/>
      <c r="X77" s="137"/>
      <c r="Y77" s="137"/>
    </row>
    <row r="78" spans="1:25" s="27" customFormat="1" ht="63.75" x14ac:dyDescent="0.2">
      <c r="A78" s="28" t="s">
        <v>284</v>
      </c>
      <c r="B78" s="18" t="s">
        <v>29</v>
      </c>
      <c r="C78" s="18" t="s">
        <v>279</v>
      </c>
      <c r="D78" s="18" t="s">
        <v>307</v>
      </c>
      <c r="E78" s="18" t="s">
        <v>143</v>
      </c>
      <c r="F78" s="48" t="s">
        <v>38</v>
      </c>
      <c r="G78" s="29" t="s">
        <v>336</v>
      </c>
      <c r="H78" s="29" t="s">
        <v>135</v>
      </c>
      <c r="I78" s="30">
        <v>1200</v>
      </c>
      <c r="J78" s="30">
        <v>700</v>
      </c>
      <c r="K78" s="21">
        <f>900-150-250</f>
        <v>500</v>
      </c>
      <c r="L78" s="32">
        <v>1</v>
      </c>
      <c r="M78" s="33">
        <v>0.1</v>
      </c>
      <c r="N78" s="35"/>
      <c r="O78" s="53">
        <f t="shared" si="12"/>
        <v>0.1</v>
      </c>
      <c r="P78" s="34" t="str">
        <f t="shared" si="13"/>
        <v>-</v>
      </c>
      <c r="Q78" s="35"/>
      <c r="R78" s="36" t="str">
        <f t="shared" si="14"/>
        <v>-</v>
      </c>
      <c r="S78" s="37"/>
      <c r="T78" s="38"/>
      <c r="U78" s="39" t="s">
        <v>32</v>
      </c>
      <c r="V78" s="39"/>
      <c r="W78" s="129" t="s">
        <v>70</v>
      </c>
      <c r="X78" s="137"/>
      <c r="Y78" s="137"/>
    </row>
    <row r="79" spans="1:25" s="27" customFormat="1" ht="63.75" x14ac:dyDescent="0.2">
      <c r="A79" s="97" t="s">
        <v>284</v>
      </c>
      <c r="B79" s="98" t="s">
        <v>29</v>
      </c>
      <c r="C79" s="98" t="s">
        <v>279</v>
      </c>
      <c r="D79" s="98" t="s">
        <v>307</v>
      </c>
      <c r="E79" s="97" t="s">
        <v>144</v>
      </c>
      <c r="F79" s="97" t="s">
        <v>72</v>
      </c>
      <c r="G79" s="100" t="s">
        <v>73</v>
      </c>
      <c r="H79" s="100" t="s">
        <v>74</v>
      </c>
      <c r="I79" s="101"/>
      <c r="J79" s="101"/>
      <c r="K79" s="101"/>
      <c r="L79" s="102">
        <v>1</v>
      </c>
      <c r="M79" s="106"/>
      <c r="N79" s="105"/>
      <c r="O79" s="103" t="str">
        <f t="shared" si="12"/>
        <v>-</v>
      </c>
      <c r="P79" s="103" t="str">
        <f t="shared" si="13"/>
        <v>-</v>
      </c>
      <c r="Q79" s="105"/>
      <c r="R79" s="104" t="str">
        <f t="shared" si="14"/>
        <v>-</v>
      </c>
      <c r="S79" s="46"/>
      <c r="T79" s="47"/>
      <c r="U79" s="46"/>
      <c r="V79" s="50"/>
      <c r="W79" s="128" t="s">
        <v>75</v>
      </c>
      <c r="X79" s="180"/>
      <c r="Y79" s="180"/>
    </row>
    <row r="80" spans="1:25" s="27" customFormat="1" ht="89.25" x14ac:dyDescent="0.2">
      <c r="A80" s="28" t="s">
        <v>284</v>
      </c>
      <c r="B80" s="18" t="s">
        <v>29</v>
      </c>
      <c r="C80" s="18" t="s">
        <v>279</v>
      </c>
      <c r="D80" s="18" t="s">
        <v>307</v>
      </c>
      <c r="E80" s="18" t="s">
        <v>145</v>
      </c>
      <c r="F80" s="118" t="s">
        <v>87</v>
      </c>
      <c r="G80" s="121" t="s">
        <v>339</v>
      </c>
      <c r="H80" s="121" t="s">
        <v>340</v>
      </c>
      <c r="I80" s="95">
        <v>350</v>
      </c>
      <c r="J80" s="95">
        <v>650</v>
      </c>
      <c r="K80" s="110">
        <v>6</v>
      </c>
      <c r="L80" s="111">
        <v>1</v>
      </c>
      <c r="M80" s="95"/>
      <c r="N80" s="95">
        <v>10</v>
      </c>
      <c r="O80" s="113" t="str">
        <f t="shared" ref="O80" si="15">IF((L80*M80)&lt;&gt;0,L80*M80,"-")</f>
        <v>-</v>
      </c>
      <c r="P80" s="113">
        <f t="shared" ref="P80" si="16">IF((L80*N80)&lt;&gt;0,L80*N80,"-")</f>
        <v>10</v>
      </c>
      <c r="Q80" s="94"/>
      <c r="R80" s="114" t="str">
        <f t="shared" ref="R80" si="17">IF((L80*Q80)&lt;&gt;0,L80*Q80,"-")</f>
        <v>-</v>
      </c>
      <c r="S80" s="117"/>
      <c r="T80" s="119"/>
      <c r="U80" s="115"/>
      <c r="V80" s="94"/>
      <c r="W80" s="130"/>
      <c r="X80" s="137"/>
      <c r="Y80" s="137"/>
    </row>
    <row r="81" spans="1:25" s="27" customFormat="1" ht="25.5" x14ac:dyDescent="0.2">
      <c r="A81" s="97" t="s">
        <v>284</v>
      </c>
      <c r="B81" s="98" t="s">
        <v>29</v>
      </c>
      <c r="C81" s="98" t="s">
        <v>279</v>
      </c>
      <c r="D81" s="98" t="s">
        <v>307</v>
      </c>
      <c r="E81" s="98" t="s">
        <v>146</v>
      </c>
      <c r="F81" s="98"/>
      <c r="G81" s="100" t="s">
        <v>277</v>
      </c>
      <c r="H81" s="100" t="s">
        <v>277</v>
      </c>
      <c r="I81" s="101"/>
      <c r="J81" s="101"/>
      <c r="K81" s="101"/>
      <c r="L81" s="102">
        <v>1</v>
      </c>
      <c r="M81" s="101"/>
      <c r="N81" s="105"/>
      <c r="O81" s="103" t="str">
        <f t="shared" si="12"/>
        <v>-</v>
      </c>
      <c r="P81" s="103" t="str">
        <f t="shared" si="13"/>
        <v>-</v>
      </c>
      <c r="Q81" s="105"/>
      <c r="R81" s="104" t="str">
        <f t="shared" si="14"/>
        <v>-</v>
      </c>
      <c r="S81" s="14"/>
      <c r="T81" s="26"/>
      <c r="U81" s="16"/>
      <c r="V81" s="16"/>
      <c r="W81" s="128"/>
      <c r="X81" s="180"/>
      <c r="Y81" s="180"/>
    </row>
    <row r="82" spans="1:25" s="27" customFormat="1" ht="89.25" x14ac:dyDescent="0.2">
      <c r="A82" s="28" t="s">
        <v>284</v>
      </c>
      <c r="B82" s="18" t="s">
        <v>29</v>
      </c>
      <c r="C82" s="18" t="s">
        <v>279</v>
      </c>
      <c r="D82" s="18" t="s">
        <v>307</v>
      </c>
      <c r="E82" s="18" t="s">
        <v>147</v>
      </c>
      <c r="F82" s="118" t="s">
        <v>323</v>
      </c>
      <c r="G82" s="121" t="s">
        <v>338</v>
      </c>
      <c r="H82" s="121" t="s">
        <v>361</v>
      </c>
      <c r="I82" s="95">
        <v>600</v>
      </c>
      <c r="J82" s="95">
        <v>600</v>
      </c>
      <c r="K82" s="110"/>
      <c r="L82" s="111">
        <v>1</v>
      </c>
      <c r="M82" s="95"/>
      <c r="N82" s="95">
        <v>7.5</v>
      </c>
      <c r="O82" s="113" t="str">
        <f t="shared" si="12"/>
        <v>-</v>
      </c>
      <c r="P82" s="113">
        <f t="shared" si="13"/>
        <v>7.5</v>
      </c>
      <c r="Q82" s="94"/>
      <c r="R82" s="114" t="str">
        <f t="shared" si="14"/>
        <v>-</v>
      </c>
      <c r="S82" s="117"/>
      <c r="T82" s="119"/>
      <c r="U82" s="115"/>
      <c r="V82" s="94"/>
      <c r="W82" s="130"/>
      <c r="X82" s="137"/>
      <c r="Y82" s="137"/>
    </row>
    <row r="83" spans="1:25" s="27" customFormat="1" ht="25.5" x14ac:dyDescent="0.2">
      <c r="A83" s="28" t="s">
        <v>284</v>
      </c>
      <c r="B83" s="18" t="s">
        <v>29</v>
      </c>
      <c r="C83" s="18" t="s">
        <v>279</v>
      </c>
      <c r="D83" s="18" t="s">
        <v>307</v>
      </c>
      <c r="E83" s="18" t="s">
        <v>148</v>
      </c>
      <c r="F83" s="18" t="s">
        <v>38</v>
      </c>
      <c r="G83" s="19" t="s">
        <v>88</v>
      </c>
      <c r="H83" s="19" t="s">
        <v>149</v>
      </c>
      <c r="I83" s="20">
        <v>1150</v>
      </c>
      <c r="J83" s="20">
        <v>800</v>
      </c>
      <c r="K83" s="21">
        <f>900-150-250</f>
        <v>500</v>
      </c>
      <c r="L83" s="22">
        <v>1</v>
      </c>
      <c r="M83" s="20"/>
      <c r="N83" s="23"/>
      <c r="O83" s="24" t="str">
        <f t="shared" si="12"/>
        <v>-</v>
      </c>
      <c r="P83" s="24" t="str">
        <f t="shared" si="13"/>
        <v>-</v>
      </c>
      <c r="Q83" s="23"/>
      <c r="R83" s="25" t="str">
        <f t="shared" si="14"/>
        <v>-</v>
      </c>
      <c r="S83" s="14"/>
      <c r="T83" s="26"/>
      <c r="U83" s="16"/>
      <c r="V83" s="16"/>
      <c r="W83" s="127" t="s">
        <v>89</v>
      </c>
      <c r="X83" s="137"/>
      <c r="Y83" s="137"/>
    </row>
    <row r="84" spans="1:25" s="27" customFormat="1" ht="51" x14ac:dyDescent="0.2">
      <c r="A84" s="28" t="s">
        <v>284</v>
      </c>
      <c r="B84" s="18" t="s">
        <v>29</v>
      </c>
      <c r="C84" s="18" t="s">
        <v>279</v>
      </c>
      <c r="D84" s="18" t="s">
        <v>307</v>
      </c>
      <c r="E84" s="18" t="s">
        <v>150</v>
      </c>
      <c r="F84" s="18" t="s">
        <v>38</v>
      </c>
      <c r="G84" s="19" t="s">
        <v>308</v>
      </c>
      <c r="H84" s="19" t="s">
        <v>308</v>
      </c>
      <c r="I84" s="20">
        <v>5100</v>
      </c>
      <c r="J84" s="20">
        <v>900</v>
      </c>
      <c r="K84" s="21">
        <f>250-40</f>
        <v>210</v>
      </c>
      <c r="L84" s="22">
        <v>1</v>
      </c>
      <c r="M84" s="20"/>
      <c r="N84" s="23"/>
      <c r="O84" s="24" t="str">
        <f t="shared" si="12"/>
        <v>-</v>
      </c>
      <c r="P84" s="24" t="str">
        <f t="shared" si="13"/>
        <v>-</v>
      </c>
      <c r="Q84" s="23"/>
      <c r="R84" s="25" t="str">
        <f t="shared" si="14"/>
        <v>-</v>
      </c>
      <c r="S84" s="14"/>
      <c r="T84" s="26"/>
      <c r="U84" s="16"/>
      <c r="V84" s="16"/>
      <c r="W84" s="127"/>
      <c r="X84" s="137"/>
      <c r="Y84" s="137"/>
    </row>
    <row r="85" spans="1:25" s="27" customFormat="1" ht="38.25" x14ac:dyDescent="0.2">
      <c r="A85" s="28" t="s">
        <v>284</v>
      </c>
      <c r="B85" s="18" t="s">
        <v>29</v>
      </c>
      <c r="C85" s="18" t="s">
        <v>279</v>
      </c>
      <c r="D85" s="18" t="s">
        <v>307</v>
      </c>
      <c r="E85" s="18" t="s">
        <v>151</v>
      </c>
      <c r="F85" s="18" t="s">
        <v>38</v>
      </c>
      <c r="G85" s="19" t="s">
        <v>152</v>
      </c>
      <c r="H85" s="19" t="s">
        <v>153</v>
      </c>
      <c r="I85" s="20">
        <v>1850</v>
      </c>
      <c r="J85" s="20">
        <v>850</v>
      </c>
      <c r="K85" s="21">
        <f>900-150-40</f>
        <v>710</v>
      </c>
      <c r="L85" s="22">
        <v>1</v>
      </c>
      <c r="M85" s="20"/>
      <c r="N85" s="23"/>
      <c r="O85" s="24" t="str">
        <f t="shared" si="12"/>
        <v>-</v>
      </c>
      <c r="P85" s="24" t="str">
        <f t="shared" si="13"/>
        <v>-</v>
      </c>
      <c r="Q85" s="23"/>
      <c r="R85" s="25" t="str">
        <f t="shared" si="14"/>
        <v>-</v>
      </c>
      <c r="S85" s="14"/>
      <c r="T85" s="26"/>
      <c r="U85" s="16"/>
      <c r="V85" s="16"/>
      <c r="W85" s="127" t="s">
        <v>89</v>
      </c>
      <c r="X85" s="137"/>
      <c r="Y85" s="137"/>
    </row>
    <row r="86" spans="1:25" s="27" customFormat="1" ht="76.5" x14ac:dyDescent="0.2">
      <c r="A86" s="28" t="s">
        <v>284</v>
      </c>
      <c r="B86" s="18" t="s">
        <v>29</v>
      </c>
      <c r="C86" s="18" t="s">
        <v>279</v>
      </c>
      <c r="D86" s="18" t="s">
        <v>307</v>
      </c>
      <c r="E86" s="18" t="s">
        <v>154</v>
      </c>
      <c r="F86" s="18" t="s">
        <v>87</v>
      </c>
      <c r="G86" s="19" t="s">
        <v>344</v>
      </c>
      <c r="H86" s="19" t="s">
        <v>362</v>
      </c>
      <c r="I86" s="20"/>
      <c r="J86" s="20"/>
      <c r="K86" s="21"/>
      <c r="L86" s="22">
        <v>1</v>
      </c>
      <c r="M86" s="20"/>
      <c r="N86" s="23">
        <v>5.7</v>
      </c>
      <c r="O86" s="24" t="str">
        <f t="shared" si="12"/>
        <v>-</v>
      </c>
      <c r="P86" s="24">
        <f t="shared" si="13"/>
        <v>5.7</v>
      </c>
      <c r="Q86" s="23"/>
      <c r="R86" s="25" t="str">
        <f t="shared" si="14"/>
        <v>-</v>
      </c>
      <c r="S86" s="14" t="s">
        <v>32</v>
      </c>
      <c r="T86" s="26"/>
      <c r="U86" s="39" t="s">
        <v>32</v>
      </c>
      <c r="V86" s="57" t="s">
        <v>32</v>
      </c>
      <c r="W86" s="127"/>
      <c r="X86" s="137"/>
      <c r="Y86" s="137"/>
    </row>
    <row r="87" spans="1:25" s="27" customFormat="1" ht="153" x14ac:dyDescent="0.2">
      <c r="A87" s="28" t="s">
        <v>284</v>
      </c>
      <c r="B87" s="18" t="s">
        <v>29</v>
      </c>
      <c r="C87" s="18" t="s">
        <v>279</v>
      </c>
      <c r="D87" s="18" t="s">
        <v>307</v>
      </c>
      <c r="E87" s="18" t="s">
        <v>155</v>
      </c>
      <c r="F87" s="48" t="s">
        <v>87</v>
      </c>
      <c r="G87" s="29" t="s">
        <v>156</v>
      </c>
      <c r="H87" s="29" t="s">
        <v>157</v>
      </c>
      <c r="I87" s="30">
        <v>400</v>
      </c>
      <c r="J87" s="30">
        <v>495</v>
      </c>
      <c r="K87" s="31">
        <v>515</v>
      </c>
      <c r="L87" s="32">
        <v>1</v>
      </c>
      <c r="M87" s="30">
        <v>3</v>
      </c>
      <c r="N87" s="23"/>
      <c r="O87" s="24">
        <f t="shared" si="12"/>
        <v>3</v>
      </c>
      <c r="P87" s="24" t="str">
        <f t="shared" si="13"/>
        <v>-</v>
      </c>
      <c r="Q87" s="23"/>
      <c r="R87" s="25" t="str">
        <f t="shared" si="14"/>
        <v>-</v>
      </c>
      <c r="S87" s="14"/>
      <c r="T87" s="26"/>
      <c r="U87" s="16"/>
      <c r="V87" s="16"/>
      <c r="W87" s="127"/>
      <c r="X87" s="137"/>
      <c r="Y87" s="137"/>
    </row>
    <row r="88" spans="1:25" s="27" customFormat="1" ht="51" x14ac:dyDescent="0.2">
      <c r="A88" s="28" t="s">
        <v>284</v>
      </c>
      <c r="B88" s="18" t="s">
        <v>29</v>
      </c>
      <c r="C88" s="18" t="s">
        <v>279</v>
      </c>
      <c r="D88" s="18" t="s">
        <v>307</v>
      </c>
      <c r="E88" s="18" t="s">
        <v>158</v>
      </c>
      <c r="F88" s="18" t="s">
        <v>38</v>
      </c>
      <c r="G88" s="19" t="s">
        <v>159</v>
      </c>
      <c r="H88" s="19" t="s">
        <v>306</v>
      </c>
      <c r="I88" s="20"/>
      <c r="J88" s="20"/>
      <c r="K88" s="21">
        <v>40</v>
      </c>
      <c r="L88" s="22">
        <v>1</v>
      </c>
      <c r="M88" s="20"/>
      <c r="N88" s="23"/>
      <c r="O88" s="24" t="str">
        <f t="shared" si="12"/>
        <v>-</v>
      </c>
      <c r="P88" s="24" t="str">
        <f t="shared" si="13"/>
        <v>-</v>
      </c>
      <c r="Q88" s="23"/>
      <c r="R88" s="25" t="str">
        <f t="shared" si="14"/>
        <v>-</v>
      </c>
      <c r="S88" s="14"/>
      <c r="T88" s="26"/>
      <c r="U88" s="16"/>
      <c r="V88" s="16"/>
      <c r="W88" s="127"/>
      <c r="X88" s="137"/>
      <c r="Y88" s="137"/>
    </row>
    <row r="89" spans="1:25" s="27" customFormat="1" ht="38.25" x14ac:dyDescent="0.2">
      <c r="A89" s="97" t="s">
        <v>284</v>
      </c>
      <c r="B89" s="98" t="s">
        <v>29</v>
      </c>
      <c r="C89" s="98" t="s">
        <v>279</v>
      </c>
      <c r="D89" s="98" t="s">
        <v>307</v>
      </c>
      <c r="E89" s="97" t="s">
        <v>160</v>
      </c>
      <c r="F89" s="99" t="s">
        <v>48</v>
      </c>
      <c r="G89" s="100" t="s">
        <v>49</v>
      </c>
      <c r="H89" s="100" t="s">
        <v>50</v>
      </c>
      <c r="I89" s="101">
        <v>2750</v>
      </c>
      <c r="J89" s="101">
        <v>1200</v>
      </c>
      <c r="K89" s="101"/>
      <c r="L89" s="102">
        <v>1</v>
      </c>
      <c r="M89" s="101">
        <v>0.4</v>
      </c>
      <c r="N89" s="101"/>
      <c r="O89" s="103">
        <f t="shared" si="12"/>
        <v>0.4</v>
      </c>
      <c r="P89" s="12" t="str">
        <f t="shared" si="13"/>
        <v>-</v>
      </c>
      <c r="Q89" s="42"/>
      <c r="R89" s="13" t="str">
        <f t="shared" si="14"/>
        <v>-</v>
      </c>
      <c r="S89" s="17"/>
      <c r="T89" s="17"/>
      <c r="U89" s="17"/>
      <c r="V89" s="17"/>
      <c r="W89" s="128" t="s">
        <v>51</v>
      </c>
      <c r="X89" s="180"/>
      <c r="Y89" s="180"/>
    </row>
    <row r="90" spans="1:25" s="27" customFormat="1" ht="38.25" x14ac:dyDescent="0.2">
      <c r="A90" s="97" t="s">
        <v>284</v>
      </c>
      <c r="B90" s="98" t="s">
        <v>29</v>
      </c>
      <c r="C90" s="98" t="s">
        <v>279</v>
      </c>
      <c r="D90" s="98" t="s">
        <v>307</v>
      </c>
      <c r="E90" s="97" t="s">
        <v>161</v>
      </c>
      <c r="F90" s="99" t="s">
        <v>48</v>
      </c>
      <c r="G90" s="100" t="s">
        <v>49</v>
      </c>
      <c r="H90" s="100" t="s">
        <v>50</v>
      </c>
      <c r="I90" s="101">
        <v>2200</v>
      </c>
      <c r="J90" s="101">
        <v>1200</v>
      </c>
      <c r="K90" s="101"/>
      <c r="L90" s="102">
        <v>1</v>
      </c>
      <c r="M90" s="101">
        <v>0.3</v>
      </c>
      <c r="N90" s="101"/>
      <c r="O90" s="103">
        <f t="shared" si="12"/>
        <v>0.3</v>
      </c>
      <c r="P90" s="12" t="str">
        <f t="shared" si="13"/>
        <v>-</v>
      </c>
      <c r="Q90" s="42"/>
      <c r="R90" s="13" t="str">
        <f t="shared" si="14"/>
        <v>-</v>
      </c>
      <c r="S90" s="17"/>
      <c r="T90" s="17"/>
      <c r="U90" s="17"/>
      <c r="V90" s="17"/>
      <c r="W90" s="128" t="s">
        <v>51</v>
      </c>
      <c r="X90" s="180"/>
      <c r="Y90" s="180"/>
    </row>
    <row r="91" spans="1:25" s="27" customFormat="1" ht="38.25" x14ac:dyDescent="0.2">
      <c r="A91" s="97" t="s">
        <v>284</v>
      </c>
      <c r="B91" s="98" t="s">
        <v>29</v>
      </c>
      <c r="C91" s="98" t="s">
        <v>279</v>
      </c>
      <c r="D91" s="98" t="s">
        <v>307</v>
      </c>
      <c r="E91" s="97" t="s">
        <v>162</v>
      </c>
      <c r="F91" s="99" t="s">
        <v>48</v>
      </c>
      <c r="G91" s="100" t="s">
        <v>49</v>
      </c>
      <c r="H91" s="100" t="s">
        <v>50</v>
      </c>
      <c r="I91" s="101">
        <v>1850</v>
      </c>
      <c r="J91" s="101">
        <v>1000</v>
      </c>
      <c r="K91" s="101"/>
      <c r="L91" s="102">
        <v>1</v>
      </c>
      <c r="M91" s="101">
        <v>0.2</v>
      </c>
      <c r="N91" s="101"/>
      <c r="O91" s="103">
        <f t="shared" si="12"/>
        <v>0.2</v>
      </c>
      <c r="P91" s="12" t="str">
        <f t="shared" si="13"/>
        <v>-</v>
      </c>
      <c r="Q91" s="42"/>
      <c r="R91" s="13" t="str">
        <f t="shared" si="14"/>
        <v>-</v>
      </c>
      <c r="S91" s="17"/>
      <c r="T91" s="17"/>
      <c r="U91" s="17"/>
      <c r="V91" s="17"/>
      <c r="W91" s="128" t="s">
        <v>51</v>
      </c>
      <c r="X91" s="180"/>
      <c r="Y91" s="180"/>
    </row>
    <row r="92" spans="1:25" s="27" customFormat="1" ht="89.25" x14ac:dyDescent="0.2">
      <c r="A92" s="28" t="s">
        <v>284</v>
      </c>
      <c r="B92" s="18" t="s">
        <v>29</v>
      </c>
      <c r="C92" s="18" t="s">
        <v>279</v>
      </c>
      <c r="D92" s="18" t="s">
        <v>307</v>
      </c>
      <c r="E92" s="18" t="s">
        <v>163</v>
      </c>
      <c r="F92" s="18" t="s">
        <v>38</v>
      </c>
      <c r="G92" s="19" t="s">
        <v>164</v>
      </c>
      <c r="H92" s="19" t="s">
        <v>315</v>
      </c>
      <c r="I92" s="20">
        <v>1350</v>
      </c>
      <c r="J92" s="20">
        <v>900</v>
      </c>
      <c r="K92" s="21">
        <f>900-150-40</f>
        <v>710</v>
      </c>
      <c r="L92" s="22">
        <v>1</v>
      </c>
      <c r="M92" s="20">
        <v>2.1</v>
      </c>
      <c r="N92" s="23"/>
      <c r="O92" s="24">
        <f t="shared" si="12"/>
        <v>2.1</v>
      </c>
      <c r="P92" s="24" t="str">
        <f t="shared" si="13"/>
        <v>-</v>
      </c>
      <c r="Q92" s="23"/>
      <c r="R92" s="25" t="str">
        <f t="shared" si="14"/>
        <v>-</v>
      </c>
      <c r="S92" s="14"/>
      <c r="T92" s="26"/>
      <c r="U92" s="16"/>
      <c r="V92" s="16"/>
      <c r="W92" s="127" t="s">
        <v>89</v>
      </c>
      <c r="X92" s="137"/>
      <c r="Y92" s="137"/>
    </row>
    <row r="93" spans="1:25" s="27" customFormat="1" ht="51" x14ac:dyDescent="0.2">
      <c r="A93" s="28" t="s">
        <v>284</v>
      </c>
      <c r="B93" s="18" t="s">
        <v>29</v>
      </c>
      <c r="C93" s="18" t="s">
        <v>279</v>
      </c>
      <c r="D93" s="18" t="s">
        <v>307</v>
      </c>
      <c r="E93" s="18" t="s">
        <v>165</v>
      </c>
      <c r="F93" s="18" t="s">
        <v>38</v>
      </c>
      <c r="G93" s="19" t="s">
        <v>166</v>
      </c>
      <c r="H93" s="19" t="s">
        <v>317</v>
      </c>
      <c r="I93" s="20">
        <v>1650</v>
      </c>
      <c r="J93" s="20">
        <v>400</v>
      </c>
      <c r="K93" s="21">
        <v>600</v>
      </c>
      <c r="L93" s="22">
        <v>1</v>
      </c>
      <c r="M93" s="20">
        <v>2.5</v>
      </c>
      <c r="N93" s="23"/>
      <c r="O93" s="24">
        <f t="shared" si="12"/>
        <v>2.5</v>
      </c>
      <c r="P93" s="24" t="str">
        <f t="shared" si="13"/>
        <v>-</v>
      </c>
      <c r="Q93" s="23"/>
      <c r="R93" s="25" t="str">
        <f t="shared" si="14"/>
        <v>-</v>
      </c>
      <c r="S93" s="14"/>
      <c r="T93" s="26"/>
      <c r="U93" s="16"/>
      <c r="V93" s="16"/>
      <c r="W93" s="127"/>
      <c r="X93" s="137"/>
      <c r="Y93" s="137"/>
    </row>
    <row r="94" spans="1:25" s="27" customFormat="1" ht="114.75" x14ac:dyDescent="0.2">
      <c r="A94" s="28" t="s">
        <v>284</v>
      </c>
      <c r="B94" s="18" t="s">
        <v>29</v>
      </c>
      <c r="C94" s="18" t="s">
        <v>279</v>
      </c>
      <c r="D94" s="18" t="s">
        <v>307</v>
      </c>
      <c r="E94" s="18" t="s">
        <v>167</v>
      </c>
      <c r="F94" s="18" t="s">
        <v>38</v>
      </c>
      <c r="G94" s="19" t="s">
        <v>168</v>
      </c>
      <c r="H94" s="19" t="s">
        <v>316</v>
      </c>
      <c r="I94" s="20">
        <v>1500</v>
      </c>
      <c r="J94" s="20">
        <v>900</v>
      </c>
      <c r="K94" s="21">
        <f>900-150-40</f>
        <v>710</v>
      </c>
      <c r="L94" s="22">
        <v>1</v>
      </c>
      <c r="M94" s="20"/>
      <c r="N94" s="23">
        <v>4.0999999999999996</v>
      </c>
      <c r="O94" s="24" t="str">
        <f t="shared" si="12"/>
        <v>-</v>
      </c>
      <c r="P94" s="24">
        <f t="shared" si="13"/>
        <v>4.0999999999999996</v>
      </c>
      <c r="Q94" s="23"/>
      <c r="R94" s="25" t="str">
        <f t="shared" si="14"/>
        <v>-</v>
      </c>
      <c r="S94" s="14" t="s">
        <v>32</v>
      </c>
      <c r="T94" s="26"/>
      <c r="U94" s="39" t="s">
        <v>32</v>
      </c>
      <c r="V94" s="16"/>
      <c r="W94" s="127" t="s">
        <v>89</v>
      </c>
      <c r="X94" s="137"/>
      <c r="Y94" s="137"/>
    </row>
    <row r="95" spans="1:25" s="27" customFormat="1" ht="51" x14ac:dyDescent="0.2">
      <c r="A95" s="28" t="s">
        <v>284</v>
      </c>
      <c r="B95" s="18" t="s">
        <v>29</v>
      </c>
      <c r="C95" s="18" t="s">
        <v>279</v>
      </c>
      <c r="D95" s="18" t="s">
        <v>307</v>
      </c>
      <c r="E95" s="18" t="s">
        <v>169</v>
      </c>
      <c r="F95" s="18" t="s">
        <v>38</v>
      </c>
      <c r="G95" s="19" t="s">
        <v>166</v>
      </c>
      <c r="H95" s="19" t="s">
        <v>317</v>
      </c>
      <c r="I95" s="20">
        <v>1800</v>
      </c>
      <c r="J95" s="20">
        <v>400</v>
      </c>
      <c r="K95" s="21">
        <v>600</v>
      </c>
      <c r="L95" s="22">
        <v>1</v>
      </c>
      <c r="M95" s="20">
        <v>2.5</v>
      </c>
      <c r="N95" s="23"/>
      <c r="O95" s="24">
        <f t="shared" si="12"/>
        <v>2.5</v>
      </c>
      <c r="P95" s="24" t="str">
        <f t="shared" si="13"/>
        <v>-</v>
      </c>
      <c r="Q95" s="23"/>
      <c r="R95" s="25" t="str">
        <f t="shared" si="14"/>
        <v>-</v>
      </c>
      <c r="S95" s="14"/>
      <c r="T95" s="26"/>
      <c r="U95" s="16"/>
      <c r="V95" s="16"/>
      <c r="W95" s="127"/>
      <c r="X95" s="137"/>
      <c r="Y95" s="137"/>
    </row>
    <row r="96" spans="1:25" s="27" customFormat="1" ht="51" x14ac:dyDescent="0.2">
      <c r="A96" s="28" t="s">
        <v>284</v>
      </c>
      <c r="B96" s="18" t="s">
        <v>29</v>
      </c>
      <c r="C96" s="18" t="s">
        <v>279</v>
      </c>
      <c r="D96" s="18" t="s">
        <v>307</v>
      </c>
      <c r="E96" s="18" t="s">
        <v>170</v>
      </c>
      <c r="F96" s="18" t="s">
        <v>38</v>
      </c>
      <c r="G96" s="19" t="s">
        <v>117</v>
      </c>
      <c r="H96" s="19" t="s">
        <v>171</v>
      </c>
      <c r="I96" s="20">
        <v>600</v>
      </c>
      <c r="J96" s="20">
        <v>900</v>
      </c>
      <c r="K96" s="21">
        <f>900-150-40</f>
        <v>710</v>
      </c>
      <c r="L96" s="22">
        <v>1</v>
      </c>
      <c r="M96" s="20"/>
      <c r="N96" s="23"/>
      <c r="O96" s="24" t="str">
        <f t="shared" si="12"/>
        <v>-</v>
      </c>
      <c r="P96" s="24" t="str">
        <f t="shared" si="13"/>
        <v>-</v>
      </c>
      <c r="Q96" s="23"/>
      <c r="R96" s="25" t="str">
        <f t="shared" si="14"/>
        <v>-</v>
      </c>
      <c r="S96" s="14"/>
      <c r="T96" s="26"/>
      <c r="U96" s="39"/>
      <c r="V96" s="16"/>
      <c r="W96" s="127" t="s">
        <v>89</v>
      </c>
      <c r="X96" s="137"/>
      <c r="Y96" s="137"/>
    </row>
    <row r="97" spans="1:25" s="27" customFormat="1" ht="51" x14ac:dyDescent="0.2">
      <c r="A97" s="28" t="s">
        <v>284</v>
      </c>
      <c r="B97" s="18" t="s">
        <v>29</v>
      </c>
      <c r="C97" s="18" t="s">
        <v>279</v>
      </c>
      <c r="D97" s="18" t="s">
        <v>307</v>
      </c>
      <c r="E97" s="18" t="s">
        <v>172</v>
      </c>
      <c r="F97" s="28" t="s">
        <v>55</v>
      </c>
      <c r="G97" s="29" t="s">
        <v>173</v>
      </c>
      <c r="H97" s="29" t="s">
        <v>174</v>
      </c>
      <c r="I97" s="30">
        <v>416</v>
      </c>
      <c r="J97" s="30">
        <v>667</v>
      </c>
      <c r="K97" s="31">
        <v>423</v>
      </c>
      <c r="L97" s="32">
        <v>1</v>
      </c>
      <c r="M97" s="30">
        <v>1.5</v>
      </c>
      <c r="N97" s="23"/>
      <c r="O97" s="24">
        <f t="shared" si="12"/>
        <v>1.5</v>
      </c>
      <c r="P97" s="24" t="str">
        <f t="shared" si="13"/>
        <v>-</v>
      </c>
      <c r="Q97" s="23"/>
      <c r="R97" s="25" t="str">
        <f t="shared" si="14"/>
        <v>-</v>
      </c>
      <c r="S97" s="14"/>
      <c r="T97" s="26"/>
      <c r="U97" s="16"/>
      <c r="V97" s="16"/>
      <c r="W97" s="127"/>
      <c r="X97" s="137"/>
      <c r="Y97" s="137"/>
    </row>
    <row r="98" spans="1:25" s="27" customFormat="1" ht="76.5" x14ac:dyDescent="0.2">
      <c r="A98" s="28" t="s">
        <v>284</v>
      </c>
      <c r="B98" s="18" t="s">
        <v>29</v>
      </c>
      <c r="C98" s="18" t="s">
        <v>279</v>
      </c>
      <c r="D98" s="18" t="s">
        <v>307</v>
      </c>
      <c r="E98" s="18" t="s">
        <v>175</v>
      </c>
      <c r="F98" s="18" t="s">
        <v>87</v>
      </c>
      <c r="G98" s="19" t="s">
        <v>345</v>
      </c>
      <c r="H98" s="19" t="s">
        <v>363</v>
      </c>
      <c r="I98" s="20"/>
      <c r="J98" s="20"/>
      <c r="K98" s="21"/>
      <c r="L98" s="22">
        <v>1</v>
      </c>
      <c r="M98" s="20"/>
      <c r="N98" s="23">
        <v>10.8</v>
      </c>
      <c r="O98" s="24" t="str">
        <f t="shared" si="12"/>
        <v>-</v>
      </c>
      <c r="P98" s="24">
        <f t="shared" si="13"/>
        <v>10.8</v>
      </c>
      <c r="Q98" s="23"/>
      <c r="R98" s="25" t="str">
        <f t="shared" si="14"/>
        <v>-</v>
      </c>
      <c r="S98" s="14" t="s">
        <v>32</v>
      </c>
      <c r="T98" s="26"/>
      <c r="U98" s="39" t="s">
        <v>32</v>
      </c>
      <c r="V98" s="57" t="s">
        <v>32</v>
      </c>
      <c r="W98" s="127"/>
      <c r="X98" s="137"/>
      <c r="Y98" s="137"/>
    </row>
    <row r="99" spans="1:25" s="27" customFormat="1" ht="25.5" x14ac:dyDescent="0.2">
      <c r="A99" s="28" t="s">
        <v>284</v>
      </c>
      <c r="B99" s="18" t="s">
        <v>29</v>
      </c>
      <c r="C99" s="18" t="s">
        <v>279</v>
      </c>
      <c r="D99" s="18" t="s">
        <v>307</v>
      </c>
      <c r="E99" s="18" t="s">
        <v>176</v>
      </c>
      <c r="F99" s="18" t="s">
        <v>38</v>
      </c>
      <c r="G99" s="19" t="s">
        <v>177</v>
      </c>
      <c r="H99" s="19" t="s">
        <v>178</v>
      </c>
      <c r="I99" s="20"/>
      <c r="J99" s="20"/>
      <c r="K99" s="21"/>
      <c r="L99" s="22">
        <v>1</v>
      </c>
      <c r="M99" s="20"/>
      <c r="N99" s="23"/>
      <c r="O99" s="24" t="str">
        <f t="shared" si="12"/>
        <v>-</v>
      </c>
      <c r="P99" s="24" t="str">
        <f t="shared" si="13"/>
        <v>-</v>
      </c>
      <c r="Q99" s="23"/>
      <c r="R99" s="25" t="str">
        <f t="shared" si="14"/>
        <v>-</v>
      </c>
      <c r="S99" s="14"/>
      <c r="T99" s="26"/>
      <c r="U99" s="39"/>
      <c r="V99" s="57"/>
      <c r="W99" s="127"/>
      <c r="X99" s="137"/>
      <c r="Y99" s="137"/>
    </row>
    <row r="100" spans="1:25" s="27" customFormat="1" ht="38.25" x14ac:dyDescent="0.2">
      <c r="A100" s="28" t="s">
        <v>284</v>
      </c>
      <c r="B100" s="18" t="s">
        <v>29</v>
      </c>
      <c r="C100" s="18" t="s">
        <v>279</v>
      </c>
      <c r="D100" s="18" t="s">
        <v>307</v>
      </c>
      <c r="E100" s="18" t="s">
        <v>309</v>
      </c>
      <c r="F100" s="18" t="s">
        <v>38</v>
      </c>
      <c r="G100" s="19" t="s">
        <v>310</v>
      </c>
      <c r="H100" s="19" t="s">
        <v>311</v>
      </c>
      <c r="I100" s="20"/>
      <c r="J100" s="20"/>
      <c r="K100" s="21"/>
      <c r="L100" s="22">
        <v>1</v>
      </c>
      <c r="M100" s="20"/>
      <c r="N100" s="23"/>
      <c r="O100" s="24" t="str">
        <f t="shared" ref="O100" si="18">IF((L100*M100)&lt;&gt;0,L100*M100,"-")</f>
        <v>-</v>
      </c>
      <c r="P100" s="24" t="str">
        <f t="shared" ref="P100" si="19">IF((L100*N100)&lt;&gt;0,L100*N100,"-")</f>
        <v>-</v>
      </c>
      <c r="Q100" s="23"/>
      <c r="R100" s="25" t="str">
        <f t="shared" ref="R100" si="20">IF((L100*Q100)&lt;&gt;0,L100*Q100,"-")</f>
        <v>-</v>
      </c>
      <c r="S100" s="14"/>
      <c r="T100" s="26"/>
      <c r="U100" s="39"/>
      <c r="V100" s="57"/>
      <c r="W100" s="127"/>
      <c r="X100" s="137"/>
      <c r="Y100" s="137"/>
    </row>
    <row r="101" spans="1:25" s="27" customFormat="1" ht="38.25" x14ac:dyDescent="0.2">
      <c r="A101" s="97" t="s">
        <v>284</v>
      </c>
      <c r="B101" s="98" t="s">
        <v>29</v>
      </c>
      <c r="C101" s="98" t="s">
        <v>279</v>
      </c>
      <c r="D101" s="98" t="s">
        <v>307</v>
      </c>
      <c r="E101" s="97" t="s">
        <v>179</v>
      </c>
      <c r="F101" s="99" t="s">
        <v>48</v>
      </c>
      <c r="G101" s="100" t="s">
        <v>49</v>
      </c>
      <c r="H101" s="100" t="s">
        <v>50</v>
      </c>
      <c r="I101" s="101">
        <v>1100</v>
      </c>
      <c r="J101" s="101">
        <v>1100</v>
      </c>
      <c r="K101" s="101"/>
      <c r="L101" s="102">
        <v>1</v>
      </c>
      <c r="M101" s="101">
        <v>0.2</v>
      </c>
      <c r="N101" s="101"/>
      <c r="O101" s="103">
        <f t="shared" si="12"/>
        <v>0.2</v>
      </c>
      <c r="P101" s="12" t="str">
        <f t="shared" si="13"/>
        <v>-</v>
      </c>
      <c r="Q101" s="42"/>
      <c r="R101" s="13" t="str">
        <f t="shared" si="14"/>
        <v>-</v>
      </c>
      <c r="S101" s="17"/>
      <c r="T101" s="17"/>
      <c r="U101" s="17"/>
      <c r="V101" s="17"/>
      <c r="W101" s="128" t="s">
        <v>51</v>
      </c>
      <c r="X101" s="180"/>
      <c r="Y101" s="180"/>
    </row>
    <row r="102" spans="1:25" s="27" customFormat="1" ht="51" x14ac:dyDescent="0.2">
      <c r="A102" s="28" t="s">
        <v>284</v>
      </c>
      <c r="B102" s="18" t="s">
        <v>29</v>
      </c>
      <c r="C102" s="18" t="s">
        <v>279</v>
      </c>
      <c r="D102" s="18" t="s">
        <v>307</v>
      </c>
      <c r="E102" s="18" t="s">
        <v>180</v>
      </c>
      <c r="F102" s="18" t="s">
        <v>38</v>
      </c>
      <c r="G102" s="19" t="s">
        <v>181</v>
      </c>
      <c r="H102" s="19" t="s">
        <v>182</v>
      </c>
      <c r="I102" s="20">
        <v>1500</v>
      </c>
      <c r="J102" s="20">
        <v>850</v>
      </c>
      <c r="K102" s="21">
        <f>900-150</f>
        <v>750</v>
      </c>
      <c r="L102" s="22">
        <v>1</v>
      </c>
      <c r="M102" s="20"/>
      <c r="N102" s="23"/>
      <c r="O102" s="24" t="str">
        <f t="shared" si="12"/>
        <v>-</v>
      </c>
      <c r="P102" s="24" t="str">
        <f t="shared" si="13"/>
        <v>-</v>
      </c>
      <c r="Q102" s="23"/>
      <c r="R102" s="25" t="str">
        <f t="shared" si="14"/>
        <v>-</v>
      </c>
      <c r="S102" s="14"/>
      <c r="T102" s="26"/>
      <c r="U102" s="39"/>
      <c r="V102" s="16"/>
      <c r="W102" s="127" t="s">
        <v>89</v>
      </c>
      <c r="X102" s="137"/>
      <c r="Y102" s="137"/>
    </row>
    <row r="103" spans="1:25" s="27" customFormat="1" ht="25.5" x14ac:dyDescent="0.2">
      <c r="A103" s="28" t="s">
        <v>284</v>
      </c>
      <c r="B103" s="18" t="s">
        <v>29</v>
      </c>
      <c r="C103" s="18" t="s">
        <v>279</v>
      </c>
      <c r="D103" s="18" t="s">
        <v>307</v>
      </c>
      <c r="E103" s="18" t="s">
        <v>183</v>
      </c>
      <c r="F103" s="18" t="s">
        <v>38</v>
      </c>
      <c r="G103" s="19" t="s">
        <v>184</v>
      </c>
      <c r="H103" s="19" t="s">
        <v>185</v>
      </c>
      <c r="I103" s="20">
        <v>1500</v>
      </c>
      <c r="J103" s="20">
        <v>400</v>
      </c>
      <c r="K103" s="21">
        <v>600</v>
      </c>
      <c r="L103" s="22">
        <v>1</v>
      </c>
      <c r="M103" s="20">
        <v>0.1</v>
      </c>
      <c r="N103" s="23"/>
      <c r="O103" s="24">
        <f t="shared" si="12"/>
        <v>0.1</v>
      </c>
      <c r="P103" s="24" t="str">
        <f t="shared" si="13"/>
        <v>-</v>
      </c>
      <c r="Q103" s="23"/>
      <c r="R103" s="25" t="str">
        <f t="shared" si="14"/>
        <v>-</v>
      </c>
      <c r="S103" s="14"/>
      <c r="T103" s="26"/>
      <c r="U103" s="16"/>
      <c r="V103" s="16"/>
      <c r="W103" s="127"/>
      <c r="X103" s="137"/>
      <c r="Y103" s="137"/>
    </row>
    <row r="104" spans="1:25" s="27" customFormat="1" ht="25.5" x14ac:dyDescent="0.2">
      <c r="A104" s="28" t="s">
        <v>284</v>
      </c>
      <c r="B104" s="18" t="s">
        <v>29</v>
      </c>
      <c r="C104" s="18" t="s">
        <v>279</v>
      </c>
      <c r="D104" s="18" t="s">
        <v>307</v>
      </c>
      <c r="E104" s="18" t="s">
        <v>186</v>
      </c>
      <c r="F104" s="18" t="s">
        <v>38</v>
      </c>
      <c r="G104" s="19" t="s">
        <v>187</v>
      </c>
      <c r="H104" s="19" t="s">
        <v>187</v>
      </c>
      <c r="I104" s="20">
        <v>850</v>
      </c>
      <c r="J104" s="20">
        <v>50</v>
      </c>
      <c r="K104" s="21"/>
      <c r="L104" s="22">
        <v>1</v>
      </c>
      <c r="M104" s="20"/>
      <c r="N104" s="23"/>
      <c r="O104" s="24" t="str">
        <f t="shared" si="12"/>
        <v>-</v>
      </c>
      <c r="P104" s="24" t="str">
        <f t="shared" si="13"/>
        <v>-</v>
      </c>
      <c r="Q104" s="23"/>
      <c r="R104" s="25" t="str">
        <f t="shared" ref="R104:R107" si="21">IF((L104*Q104)&lt;&gt;0,L104*Q104,"-")</f>
        <v>-</v>
      </c>
      <c r="S104" s="14"/>
      <c r="T104" s="26"/>
      <c r="U104" s="16"/>
      <c r="V104" s="16"/>
      <c r="W104" s="127"/>
      <c r="X104" s="137"/>
      <c r="Y104" s="137"/>
    </row>
    <row r="105" spans="1:25" s="27" customFormat="1" ht="25.5" x14ac:dyDescent="0.2">
      <c r="A105" s="28" t="s">
        <v>284</v>
      </c>
      <c r="B105" s="18" t="s">
        <v>29</v>
      </c>
      <c r="C105" s="18" t="s">
        <v>279</v>
      </c>
      <c r="D105" s="18" t="s">
        <v>307</v>
      </c>
      <c r="E105" s="18" t="s">
        <v>188</v>
      </c>
      <c r="F105" s="18" t="s">
        <v>38</v>
      </c>
      <c r="G105" s="19" t="s">
        <v>189</v>
      </c>
      <c r="H105" s="19" t="s">
        <v>189</v>
      </c>
      <c r="I105" s="20">
        <v>5250</v>
      </c>
      <c r="J105" s="20">
        <v>900</v>
      </c>
      <c r="K105" s="21">
        <v>40</v>
      </c>
      <c r="L105" s="22">
        <v>1</v>
      </c>
      <c r="M105" s="20"/>
      <c r="N105" s="23"/>
      <c r="O105" s="24" t="str">
        <f t="shared" si="12"/>
        <v>-</v>
      </c>
      <c r="P105" s="24" t="str">
        <f t="shared" si="13"/>
        <v>-</v>
      </c>
      <c r="Q105" s="23"/>
      <c r="R105" s="25" t="str">
        <f t="shared" si="21"/>
        <v>-</v>
      </c>
      <c r="S105" s="14"/>
      <c r="T105" s="26"/>
      <c r="U105" s="16"/>
      <c r="V105" s="16"/>
      <c r="W105" s="127"/>
      <c r="X105" s="137"/>
      <c r="Y105" s="137"/>
    </row>
    <row r="106" spans="1:25" s="27" customFormat="1" ht="76.5" x14ac:dyDescent="0.2">
      <c r="A106" s="28" t="s">
        <v>284</v>
      </c>
      <c r="B106" s="18" t="s">
        <v>29</v>
      </c>
      <c r="C106" s="18" t="s">
        <v>279</v>
      </c>
      <c r="D106" s="18" t="s">
        <v>307</v>
      </c>
      <c r="E106" s="18" t="s">
        <v>190</v>
      </c>
      <c r="F106" s="18" t="s">
        <v>38</v>
      </c>
      <c r="G106" s="19" t="s">
        <v>319</v>
      </c>
      <c r="H106" s="19" t="s">
        <v>320</v>
      </c>
      <c r="I106" s="20">
        <v>1900</v>
      </c>
      <c r="J106" s="20">
        <v>200</v>
      </c>
      <c r="K106" s="21">
        <v>1200</v>
      </c>
      <c r="L106" s="22">
        <v>1</v>
      </c>
      <c r="M106" s="20"/>
      <c r="N106" s="23"/>
      <c r="O106" s="24" t="str">
        <f t="shared" si="12"/>
        <v>-</v>
      </c>
      <c r="P106" s="24" t="str">
        <f t="shared" si="13"/>
        <v>-</v>
      </c>
      <c r="Q106" s="23"/>
      <c r="R106" s="25" t="str">
        <f t="shared" si="21"/>
        <v>-</v>
      </c>
      <c r="S106" s="14"/>
      <c r="T106" s="26"/>
      <c r="U106" s="16"/>
      <c r="V106" s="16"/>
      <c r="W106" s="127"/>
      <c r="X106" s="137"/>
      <c r="Y106" s="137"/>
    </row>
    <row r="107" spans="1:25" s="27" customFormat="1" ht="25.5" x14ac:dyDescent="0.2">
      <c r="A107" s="97" t="s">
        <v>284</v>
      </c>
      <c r="B107" s="98" t="s">
        <v>29</v>
      </c>
      <c r="C107" s="98" t="s">
        <v>279</v>
      </c>
      <c r="D107" s="98" t="s">
        <v>307</v>
      </c>
      <c r="E107" s="98" t="s">
        <v>191</v>
      </c>
      <c r="F107" s="99" t="s">
        <v>30</v>
      </c>
      <c r="G107" s="100" t="s">
        <v>67</v>
      </c>
      <c r="H107" s="100" t="s">
        <v>67</v>
      </c>
      <c r="I107" s="101">
        <v>330</v>
      </c>
      <c r="J107" s="101">
        <v>300</v>
      </c>
      <c r="K107" s="101"/>
      <c r="L107" s="102">
        <v>4</v>
      </c>
      <c r="M107" s="101"/>
      <c r="N107" s="105"/>
      <c r="O107" s="103" t="str">
        <f t="shared" si="12"/>
        <v>-</v>
      </c>
      <c r="P107" s="103" t="str">
        <f t="shared" si="13"/>
        <v>-</v>
      </c>
      <c r="Q107" s="105"/>
      <c r="R107" s="104" t="str">
        <f t="shared" si="21"/>
        <v>-</v>
      </c>
      <c r="S107" s="46"/>
      <c r="T107" s="47"/>
      <c r="U107" s="39" t="s">
        <v>32</v>
      </c>
      <c r="V107" s="46"/>
      <c r="W107" s="128" t="s">
        <v>33</v>
      </c>
      <c r="X107" s="180"/>
      <c r="Y107" s="180"/>
    </row>
    <row r="108" spans="1:25" ht="12.75" customHeight="1" x14ac:dyDescent="0.2">
      <c r="A108" s="158" t="s">
        <v>192</v>
      </c>
      <c r="B108" s="158"/>
      <c r="C108" s="158"/>
      <c r="D108" s="158"/>
      <c r="E108" s="158"/>
      <c r="F108" s="158"/>
      <c r="G108" s="158"/>
      <c r="H108" s="158"/>
      <c r="I108" s="158"/>
      <c r="J108" s="158"/>
      <c r="K108" s="158"/>
      <c r="L108" s="158"/>
      <c r="M108" s="158"/>
      <c r="N108" s="158"/>
      <c r="O108" s="158"/>
      <c r="P108" s="158"/>
      <c r="Q108" s="158"/>
      <c r="R108" s="158"/>
      <c r="S108" s="158"/>
      <c r="T108" s="158"/>
      <c r="U108" s="158"/>
      <c r="V108" s="158"/>
      <c r="W108" s="159"/>
      <c r="X108" s="179"/>
      <c r="Y108" s="179"/>
    </row>
    <row r="109" spans="1:25" s="27" customFormat="1" ht="25.5" x14ac:dyDescent="0.2">
      <c r="A109" s="28" t="s">
        <v>284</v>
      </c>
      <c r="B109" s="18" t="s">
        <v>29</v>
      </c>
      <c r="C109" s="18" t="s">
        <v>280</v>
      </c>
      <c r="D109" s="18" t="s">
        <v>312</v>
      </c>
      <c r="E109" s="18" t="s">
        <v>37</v>
      </c>
      <c r="F109" s="28" t="s">
        <v>55</v>
      </c>
      <c r="G109" s="19" t="s">
        <v>39</v>
      </c>
      <c r="H109" s="19" t="s">
        <v>40</v>
      </c>
      <c r="I109" s="20">
        <v>1400</v>
      </c>
      <c r="J109" s="20">
        <v>400</v>
      </c>
      <c r="K109" s="21">
        <v>2000</v>
      </c>
      <c r="L109" s="22">
        <v>1</v>
      </c>
      <c r="M109" s="20"/>
      <c r="N109" s="23"/>
      <c r="O109" s="24" t="str">
        <f t="shared" ref="O109:O115" si="22">IF((L109*M109)&lt;&gt;0,L109*M109,"-")</f>
        <v>-</v>
      </c>
      <c r="P109" s="24" t="str">
        <f t="shared" ref="P109:P115" si="23">IF((L109*N109)&lt;&gt;0,L109*N109,"-")</f>
        <v>-</v>
      </c>
      <c r="Q109" s="23"/>
      <c r="R109" s="25" t="str">
        <f t="shared" ref="R109:R115" si="24">IF((L109*Q109)&lt;&gt;0,L109*Q109,"-")</f>
        <v>-</v>
      </c>
      <c r="S109" s="14"/>
      <c r="T109" s="26"/>
      <c r="U109" s="16"/>
      <c r="V109" s="16"/>
      <c r="W109" s="127"/>
      <c r="X109" s="137"/>
      <c r="Y109" s="137"/>
    </row>
    <row r="110" spans="1:25" s="27" customFormat="1" ht="25.5" x14ac:dyDescent="0.2">
      <c r="A110" s="28" t="s">
        <v>284</v>
      </c>
      <c r="B110" s="18" t="s">
        <v>29</v>
      </c>
      <c r="C110" s="18" t="s">
        <v>280</v>
      </c>
      <c r="D110" s="18" t="s">
        <v>312</v>
      </c>
      <c r="E110" s="18" t="s">
        <v>41</v>
      </c>
      <c r="F110" s="28" t="s">
        <v>55</v>
      </c>
      <c r="G110" s="19" t="s">
        <v>39</v>
      </c>
      <c r="H110" s="19" t="s">
        <v>40</v>
      </c>
      <c r="I110" s="20">
        <v>1400</v>
      </c>
      <c r="J110" s="20">
        <v>400</v>
      </c>
      <c r="K110" s="21">
        <v>2000</v>
      </c>
      <c r="L110" s="22">
        <v>1</v>
      </c>
      <c r="M110" s="20"/>
      <c r="N110" s="23"/>
      <c r="O110" s="24" t="str">
        <f t="shared" si="22"/>
        <v>-</v>
      </c>
      <c r="P110" s="24" t="str">
        <f t="shared" si="23"/>
        <v>-</v>
      </c>
      <c r="Q110" s="23"/>
      <c r="R110" s="25" t="str">
        <f t="shared" si="24"/>
        <v>-</v>
      </c>
      <c r="S110" s="14"/>
      <c r="T110" s="26"/>
      <c r="U110" s="16"/>
      <c r="V110" s="16"/>
      <c r="W110" s="127"/>
      <c r="X110" s="137"/>
      <c r="Y110" s="137"/>
    </row>
    <row r="111" spans="1:25" s="27" customFormat="1" ht="51" x14ac:dyDescent="0.2">
      <c r="A111" s="28" t="s">
        <v>284</v>
      </c>
      <c r="B111" s="18" t="s">
        <v>29</v>
      </c>
      <c r="C111" s="18" t="s">
        <v>280</v>
      </c>
      <c r="D111" s="18" t="s">
        <v>312</v>
      </c>
      <c r="E111" s="18" t="s">
        <v>42</v>
      </c>
      <c r="F111" s="48" t="s">
        <v>38</v>
      </c>
      <c r="G111" s="29" t="s">
        <v>193</v>
      </c>
      <c r="H111" s="29" t="s">
        <v>194</v>
      </c>
      <c r="I111" s="30">
        <v>695</v>
      </c>
      <c r="J111" s="30">
        <v>810</v>
      </c>
      <c r="K111" s="31">
        <v>2020</v>
      </c>
      <c r="L111" s="32">
        <v>1</v>
      </c>
      <c r="M111" s="30">
        <v>0.45</v>
      </c>
      <c r="N111" s="30"/>
      <c r="O111" s="34">
        <f t="shared" si="22"/>
        <v>0.45</v>
      </c>
      <c r="P111" s="34" t="str">
        <f t="shared" si="23"/>
        <v>-</v>
      </c>
      <c r="Q111" s="35"/>
      <c r="R111" s="36" t="str">
        <f t="shared" si="24"/>
        <v>-</v>
      </c>
      <c r="S111" s="37"/>
      <c r="T111" s="49"/>
      <c r="U111" s="39"/>
      <c r="V111" s="40"/>
      <c r="W111" s="129" t="s">
        <v>195</v>
      </c>
      <c r="X111" s="137"/>
      <c r="Y111" s="137"/>
    </row>
    <row r="112" spans="1:25" s="27" customFormat="1" ht="51" x14ac:dyDescent="0.2">
      <c r="A112" s="28" t="s">
        <v>284</v>
      </c>
      <c r="B112" s="18" t="s">
        <v>29</v>
      </c>
      <c r="C112" s="18" t="s">
        <v>280</v>
      </c>
      <c r="D112" s="18" t="s">
        <v>312</v>
      </c>
      <c r="E112" s="18" t="s">
        <v>43</v>
      </c>
      <c r="F112" s="48" t="s">
        <v>38</v>
      </c>
      <c r="G112" s="29" t="s">
        <v>193</v>
      </c>
      <c r="H112" s="29" t="s">
        <v>194</v>
      </c>
      <c r="I112" s="30">
        <v>695</v>
      </c>
      <c r="J112" s="30">
        <v>810</v>
      </c>
      <c r="K112" s="31">
        <v>2020</v>
      </c>
      <c r="L112" s="32">
        <v>1</v>
      </c>
      <c r="M112" s="30">
        <v>0.45</v>
      </c>
      <c r="N112" s="30"/>
      <c r="O112" s="34">
        <f t="shared" si="22"/>
        <v>0.45</v>
      </c>
      <c r="P112" s="34" t="str">
        <f t="shared" si="23"/>
        <v>-</v>
      </c>
      <c r="Q112" s="35"/>
      <c r="R112" s="36" t="str">
        <f t="shared" si="24"/>
        <v>-</v>
      </c>
      <c r="S112" s="37"/>
      <c r="T112" s="49"/>
      <c r="U112" s="39"/>
      <c r="V112" s="40"/>
      <c r="W112" s="129" t="s">
        <v>195</v>
      </c>
      <c r="X112" s="137"/>
      <c r="Y112" s="137"/>
    </row>
    <row r="113" spans="1:25" s="27" customFormat="1" ht="25.5" x14ac:dyDescent="0.2">
      <c r="A113" s="28" t="s">
        <v>284</v>
      </c>
      <c r="B113" s="18" t="s">
        <v>29</v>
      </c>
      <c r="C113" s="18" t="s">
        <v>280</v>
      </c>
      <c r="D113" s="18" t="s">
        <v>312</v>
      </c>
      <c r="E113" s="18" t="s">
        <v>47</v>
      </c>
      <c r="F113" s="28" t="s">
        <v>55</v>
      </c>
      <c r="G113" s="19" t="s">
        <v>39</v>
      </c>
      <c r="H113" s="19" t="s">
        <v>40</v>
      </c>
      <c r="I113" s="20">
        <v>850</v>
      </c>
      <c r="J113" s="20">
        <v>550</v>
      </c>
      <c r="K113" s="21">
        <v>2000</v>
      </c>
      <c r="L113" s="22">
        <v>1</v>
      </c>
      <c r="M113" s="20"/>
      <c r="N113" s="23"/>
      <c r="O113" s="24" t="str">
        <f t="shared" si="22"/>
        <v>-</v>
      </c>
      <c r="P113" s="24" t="str">
        <f t="shared" si="23"/>
        <v>-</v>
      </c>
      <c r="Q113" s="23"/>
      <c r="R113" s="25" t="str">
        <f t="shared" si="24"/>
        <v>-</v>
      </c>
      <c r="S113" s="14"/>
      <c r="T113" s="26"/>
      <c r="U113" s="16"/>
      <c r="V113" s="16"/>
      <c r="W113" s="127"/>
      <c r="X113" s="137"/>
      <c r="Y113" s="137"/>
    </row>
    <row r="114" spans="1:25" s="27" customFormat="1" ht="25.5" x14ac:dyDescent="0.2">
      <c r="A114" s="28" t="s">
        <v>284</v>
      </c>
      <c r="B114" s="18" t="s">
        <v>29</v>
      </c>
      <c r="C114" s="18" t="s">
        <v>280</v>
      </c>
      <c r="D114" s="18" t="s">
        <v>312</v>
      </c>
      <c r="E114" s="18" t="s">
        <v>52</v>
      </c>
      <c r="F114" s="28" t="s">
        <v>55</v>
      </c>
      <c r="G114" s="19" t="s">
        <v>39</v>
      </c>
      <c r="H114" s="19" t="s">
        <v>40</v>
      </c>
      <c r="I114" s="20">
        <v>1250</v>
      </c>
      <c r="J114" s="20">
        <v>300</v>
      </c>
      <c r="K114" s="21">
        <v>2000</v>
      </c>
      <c r="L114" s="22">
        <v>1</v>
      </c>
      <c r="M114" s="20"/>
      <c r="N114" s="23"/>
      <c r="O114" s="24" t="str">
        <f t="shared" si="22"/>
        <v>-</v>
      </c>
      <c r="P114" s="24" t="str">
        <f t="shared" si="23"/>
        <v>-</v>
      </c>
      <c r="Q114" s="23"/>
      <c r="R114" s="25" t="str">
        <f t="shared" si="24"/>
        <v>-</v>
      </c>
      <c r="S114" s="14"/>
      <c r="T114" s="26"/>
      <c r="U114" s="16"/>
      <c r="V114" s="16"/>
      <c r="W114" s="127"/>
      <c r="X114" s="137"/>
      <c r="Y114" s="137"/>
    </row>
    <row r="115" spans="1:25" s="27" customFormat="1" ht="25.5" x14ac:dyDescent="0.2">
      <c r="A115" s="28" t="s">
        <v>284</v>
      </c>
      <c r="B115" s="18" t="s">
        <v>29</v>
      </c>
      <c r="C115" s="18" t="s">
        <v>280</v>
      </c>
      <c r="D115" s="18" t="s">
        <v>312</v>
      </c>
      <c r="E115" s="18" t="s">
        <v>54</v>
      </c>
      <c r="F115" s="28" t="s">
        <v>55</v>
      </c>
      <c r="G115" s="19" t="s">
        <v>39</v>
      </c>
      <c r="H115" s="19" t="s">
        <v>40</v>
      </c>
      <c r="I115" s="20">
        <v>1400</v>
      </c>
      <c r="J115" s="20">
        <v>300</v>
      </c>
      <c r="K115" s="21">
        <v>2000</v>
      </c>
      <c r="L115" s="22">
        <v>1</v>
      </c>
      <c r="M115" s="20"/>
      <c r="N115" s="23"/>
      <c r="O115" s="24" t="str">
        <f t="shared" si="22"/>
        <v>-</v>
      </c>
      <c r="P115" s="24" t="str">
        <f t="shared" si="23"/>
        <v>-</v>
      </c>
      <c r="Q115" s="23"/>
      <c r="R115" s="25" t="str">
        <f t="shared" si="24"/>
        <v>-</v>
      </c>
      <c r="S115" s="14"/>
      <c r="T115" s="26"/>
      <c r="U115" s="16"/>
      <c r="V115" s="16"/>
      <c r="W115" s="127"/>
      <c r="X115" s="137"/>
      <c r="Y115" s="137"/>
    </row>
    <row r="116" spans="1:25" ht="12.75" customHeight="1" x14ac:dyDescent="0.2">
      <c r="A116" s="158" t="s">
        <v>196</v>
      </c>
      <c r="B116" s="158"/>
      <c r="C116" s="158"/>
      <c r="D116" s="158"/>
      <c r="E116" s="158"/>
      <c r="F116" s="158"/>
      <c r="G116" s="158"/>
      <c r="H116" s="158"/>
      <c r="I116" s="158"/>
      <c r="J116" s="158"/>
      <c r="K116" s="158"/>
      <c r="L116" s="158"/>
      <c r="M116" s="158"/>
      <c r="N116" s="158"/>
      <c r="O116" s="158"/>
      <c r="P116" s="158"/>
      <c r="Q116" s="158"/>
      <c r="R116" s="158"/>
      <c r="S116" s="158"/>
      <c r="T116" s="158"/>
      <c r="U116" s="158"/>
      <c r="V116" s="158"/>
      <c r="W116" s="159"/>
      <c r="X116" s="179"/>
      <c r="Y116" s="179"/>
    </row>
    <row r="117" spans="1:25" s="27" customFormat="1" ht="38.25" x14ac:dyDescent="0.2">
      <c r="A117" s="28" t="s">
        <v>284</v>
      </c>
      <c r="B117" s="18" t="s">
        <v>29</v>
      </c>
      <c r="C117" s="18" t="s">
        <v>281</v>
      </c>
      <c r="D117" s="18" t="s">
        <v>313</v>
      </c>
      <c r="E117" s="18" t="s">
        <v>37</v>
      </c>
      <c r="F117" s="18" t="s">
        <v>38</v>
      </c>
      <c r="G117" s="19" t="s">
        <v>95</v>
      </c>
      <c r="H117" s="19" t="s">
        <v>96</v>
      </c>
      <c r="I117" s="20">
        <v>2200</v>
      </c>
      <c r="J117" s="20">
        <v>400</v>
      </c>
      <c r="K117" s="21">
        <v>1800</v>
      </c>
      <c r="L117" s="22">
        <v>1</v>
      </c>
      <c r="M117" s="20"/>
      <c r="N117" s="23"/>
      <c r="O117" s="24" t="str">
        <f>IF((L117*M117)&lt;&gt;0,L117*M117,"-")</f>
        <v>-</v>
      </c>
      <c r="P117" s="24" t="str">
        <f>IF((L117*N117)&lt;&gt;0,L117*N117,"-")</f>
        <v>-</v>
      </c>
      <c r="Q117" s="23"/>
      <c r="R117" s="25" t="str">
        <f>IF((L117*Q117)&lt;&gt;0,L117*Q117,"-")</f>
        <v>-</v>
      </c>
      <c r="S117" s="14"/>
      <c r="T117" s="26"/>
      <c r="U117" s="16"/>
      <c r="V117" s="16"/>
      <c r="W117" s="127"/>
      <c r="X117" s="137"/>
      <c r="Y117" s="137"/>
    </row>
    <row r="118" spans="1:25" ht="12.75" customHeight="1" x14ac:dyDescent="0.2">
      <c r="A118" s="158" t="s">
        <v>197</v>
      </c>
      <c r="B118" s="158"/>
      <c r="C118" s="158"/>
      <c r="D118" s="158"/>
      <c r="E118" s="158"/>
      <c r="F118" s="158"/>
      <c r="G118" s="158"/>
      <c r="H118" s="158"/>
      <c r="I118" s="158"/>
      <c r="J118" s="158"/>
      <c r="K118" s="158"/>
      <c r="L118" s="158"/>
      <c r="M118" s="158"/>
      <c r="N118" s="158"/>
      <c r="O118" s="158"/>
      <c r="P118" s="158"/>
      <c r="Q118" s="158"/>
      <c r="R118" s="158"/>
      <c r="S118" s="158"/>
      <c r="T118" s="158"/>
      <c r="U118" s="158"/>
      <c r="V118" s="158"/>
      <c r="W118" s="159"/>
      <c r="X118" s="179"/>
      <c r="Y118" s="179"/>
    </row>
    <row r="119" spans="1:25" s="27" customFormat="1" ht="38.25" x14ac:dyDescent="0.2">
      <c r="A119" s="28" t="s">
        <v>284</v>
      </c>
      <c r="B119" s="18" t="s">
        <v>29</v>
      </c>
      <c r="C119" s="18" t="s">
        <v>282</v>
      </c>
      <c r="D119" s="18" t="s">
        <v>314</v>
      </c>
      <c r="E119" s="18" t="s">
        <v>37</v>
      </c>
      <c r="F119" s="28" t="s">
        <v>55</v>
      </c>
      <c r="G119" s="29" t="s">
        <v>331</v>
      </c>
      <c r="H119" s="29" t="s">
        <v>82</v>
      </c>
      <c r="I119" s="30">
        <v>1569</v>
      </c>
      <c r="J119" s="30">
        <v>475</v>
      </c>
      <c r="K119" s="31">
        <v>1700</v>
      </c>
      <c r="L119" s="32">
        <v>1</v>
      </c>
      <c r="M119" s="20"/>
      <c r="N119" s="23"/>
      <c r="O119" s="24" t="str">
        <f>IF((L119*M119)&lt;&gt;0,L119*M119,"-")</f>
        <v>-</v>
      </c>
      <c r="P119" s="24" t="str">
        <f>IF((L119*N119)&lt;&gt;0,L119*N119,"-")</f>
        <v>-</v>
      </c>
      <c r="Q119" s="23"/>
      <c r="R119" s="25" t="str">
        <f>IF((L119*Q119)&lt;&gt;0,L119*Q119,"-")</f>
        <v>-</v>
      </c>
      <c r="S119" s="14"/>
      <c r="T119" s="26"/>
      <c r="U119" s="16"/>
      <c r="V119" s="16"/>
      <c r="W119" s="127"/>
      <c r="X119" s="137"/>
      <c r="Y119" s="137"/>
    </row>
    <row r="120" spans="1:25" s="27" customFormat="1" ht="25.5" x14ac:dyDescent="0.2">
      <c r="A120" s="97" t="s">
        <v>284</v>
      </c>
      <c r="B120" s="99" t="s">
        <v>29</v>
      </c>
      <c r="C120" s="98" t="s">
        <v>282</v>
      </c>
      <c r="D120" s="98" t="s">
        <v>314</v>
      </c>
      <c r="E120" s="99" t="s">
        <v>41</v>
      </c>
      <c r="F120" s="99" t="s">
        <v>30</v>
      </c>
      <c r="G120" s="100" t="s">
        <v>67</v>
      </c>
      <c r="H120" s="100" t="s">
        <v>67</v>
      </c>
      <c r="I120" s="101">
        <v>330</v>
      </c>
      <c r="J120" s="101">
        <v>300</v>
      </c>
      <c r="K120" s="101"/>
      <c r="L120" s="102">
        <v>1</v>
      </c>
      <c r="M120" s="101"/>
      <c r="N120" s="105"/>
      <c r="O120" s="103" t="str">
        <f>IF((L120*M120)&lt;&gt;0,L120*M120,"-")</f>
        <v>-</v>
      </c>
      <c r="P120" s="103" t="str">
        <f>IF((L120*N120)&lt;&gt;0,L120*N120,"-")</f>
        <v>-</v>
      </c>
      <c r="Q120" s="105"/>
      <c r="R120" s="104" t="str">
        <f>IF((L120*Q120)&lt;&gt;0,L120*Q120,"-")</f>
        <v>-</v>
      </c>
      <c r="S120" s="46"/>
      <c r="T120" s="47"/>
      <c r="U120" s="39" t="s">
        <v>32</v>
      </c>
      <c r="V120" s="46"/>
      <c r="W120" s="128" t="s">
        <v>33</v>
      </c>
      <c r="X120" s="180"/>
      <c r="Y120" s="180"/>
    </row>
    <row r="121" spans="1:25" ht="12.75" customHeight="1" x14ac:dyDescent="0.2">
      <c r="A121" s="158" t="s">
        <v>198</v>
      </c>
      <c r="B121" s="158"/>
      <c r="C121" s="158"/>
      <c r="D121" s="158"/>
      <c r="E121" s="158"/>
      <c r="F121" s="158"/>
      <c r="G121" s="158"/>
      <c r="H121" s="158"/>
      <c r="I121" s="158"/>
      <c r="J121" s="158"/>
      <c r="K121" s="158"/>
      <c r="L121" s="158"/>
      <c r="M121" s="158"/>
      <c r="N121" s="158"/>
      <c r="O121" s="158"/>
      <c r="P121" s="158"/>
      <c r="Q121" s="158"/>
      <c r="R121" s="158"/>
      <c r="S121" s="158"/>
      <c r="T121" s="158"/>
      <c r="U121" s="158"/>
      <c r="V121" s="158"/>
      <c r="W121" s="159"/>
      <c r="X121" s="179"/>
      <c r="Y121" s="179"/>
    </row>
    <row r="122" spans="1:25" s="27" customFormat="1" ht="76.5" x14ac:dyDescent="0.2">
      <c r="A122" s="28" t="s">
        <v>284</v>
      </c>
      <c r="B122" s="18" t="s">
        <v>29</v>
      </c>
      <c r="C122" s="18" t="s">
        <v>283</v>
      </c>
      <c r="D122" s="18" t="s">
        <v>59</v>
      </c>
      <c r="E122" s="18" t="s">
        <v>37</v>
      </c>
      <c r="F122" s="28" t="s">
        <v>38</v>
      </c>
      <c r="G122" s="29" t="s">
        <v>199</v>
      </c>
      <c r="H122" s="29" t="s">
        <v>200</v>
      </c>
      <c r="I122" s="30">
        <v>1650</v>
      </c>
      <c r="J122" s="30">
        <v>700</v>
      </c>
      <c r="K122" s="31">
        <f>900-40</f>
        <v>860</v>
      </c>
      <c r="L122" s="32">
        <v>1</v>
      </c>
      <c r="M122" s="20"/>
      <c r="N122" s="23"/>
      <c r="O122" s="24" t="str">
        <f t="shared" ref="O122:O161" si="25">IF((L122*M122)&lt;&gt;0,L122*M122,"-")</f>
        <v>-</v>
      </c>
      <c r="P122" s="24" t="str">
        <f t="shared" ref="P122:P161" si="26">IF((L122*N122)&lt;&gt;0,L122*N122,"-")</f>
        <v>-</v>
      </c>
      <c r="Q122" s="23"/>
      <c r="R122" s="25" t="str">
        <f t="shared" ref="R122:R161" si="27">IF((L122*Q122)&lt;&gt;0,L122*Q122,"-")</f>
        <v>-</v>
      </c>
      <c r="S122" s="14"/>
      <c r="T122" s="26"/>
      <c r="U122" s="16"/>
      <c r="V122" s="16"/>
      <c r="W122" s="127"/>
      <c r="X122" s="137"/>
      <c r="Y122" s="137"/>
    </row>
    <row r="123" spans="1:25" s="27" customFormat="1" ht="191.25" x14ac:dyDescent="0.2">
      <c r="A123" s="153" t="s">
        <v>284</v>
      </c>
      <c r="B123" s="155" t="s">
        <v>29</v>
      </c>
      <c r="C123" s="155" t="s">
        <v>283</v>
      </c>
      <c r="D123" s="155" t="s">
        <v>59</v>
      </c>
      <c r="E123" s="155" t="s">
        <v>41</v>
      </c>
      <c r="F123" s="152" t="s">
        <v>44</v>
      </c>
      <c r="G123" s="121" t="s">
        <v>348</v>
      </c>
      <c r="H123" s="121" t="s">
        <v>364</v>
      </c>
      <c r="I123" s="95">
        <v>600</v>
      </c>
      <c r="J123" s="95" t="s">
        <v>322</v>
      </c>
      <c r="K123" s="110">
        <v>820</v>
      </c>
      <c r="L123" s="111">
        <v>1</v>
      </c>
      <c r="M123" s="112"/>
      <c r="N123" s="112">
        <v>7.9</v>
      </c>
      <c r="O123" s="113" t="str">
        <f>IF((L123*M123)&lt;&gt;0,L123*M123,"-")</f>
        <v>-</v>
      </c>
      <c r="P123" s="113">
        <f>IF((L123*N123)&lt;&gt;0,L123*N123,"-")</f>
        <v>7.9</v>
      </c>
      <c r="Q123" s="96"/>
      <c r="R123" s="114" t="str">
        <f>IF((L123*Q123)&lt;&gt;0,L123*Q123,"-")</f>
        <v>-</v>
      </c>
      <c r="S123" s="117"/>
      <c r="T123" s="96"/>
      <c r="U123" s="115" t="s">
        <v>32</v>
      </c>
      <c r="V123" s="116" t="s">
        <v>32</v>
      </c>
      <c r="W123" s="130"/>
      <c r="X123" s="137"/>
      <c r="Y123" s="137"/>
    </row>
    <row r="124" spans="1:25" s="27" customFormat="1" ht="18" x14ac:dyDescent="0.2">
      <c r="A124" s="154"/>
      <c r="B124" s="156"/>
      <c r="C124" s="156"/>
      <c r="D124" s="156"/>
      <c r="E124" s="156"/>
      <c r="F124" s="152"/>
      <c r="G124" s="93" t="s">
        <v>46</v>
      </c>
      <c r="H124" s="93" t="s">
        <v>46</v>
      </c>
      <c r="I124" s="95"/>
      <c r="J124" s="95"/>
      <c r="K124" s="110"/>
      <c r="L124" s="111">
        <v>1</v>
      </c>
      <c r="M124" s="112"/>
      <c r="N124" s="112"/>
      <c r="O124" s="113"/>
      <c r="P124" s="113"/>
      <c r="Q124" s="96"/>
      <c r="R124" s="114"/>
      <c r="S124" s="96"/>
      <c r="T124" s="96"/>
      <c r="U124" s="115"/>
      <c r="V124" s="116"/>
      <c r="W124" s="131"/>
      <c r="X124" s="137"/>
      <c r="Y124" s="137"/>
    </row>
    <row r="125" spans="1:25" s="27" customFormat="1" ht="25.5" x14ac:dyDescent="0.2">
      <c r="A125" s="28" t="s">
        <v>284</v>
      </c>
      <c r="B125" s="18" t="s">
        <v>29</v>
      </c>
      <c r="C125" s="18" t="s">
        <v>283</v>
      </c>
      <c r="D125" s="18" t="s">
        <v>59</v>
      </c>
      <c r="E125" s="18" t="s">
        <v>76</v>
      </c>
      <c r="F125" s="28" t="s">
        <v>44</v>
      </c>
      <c r="G125" s="29" t="s">
        <v>46</v>
      </c>
      <c r="H125" s="29" t="s">
        <v>46</v>
      </c>
      <c r="I125" s="30"/>
      <c r="J125" s="30"/>
      <c r="K125" s="31"/>
      <c r="L125" s="32">
        <v>1</v>
      </c>
      <c r="M125" s="33"/>
      <c r="N125" s="33"/>
      <c r="O125" s="34" t="str">
        <f t="shared" si="25"/>
        <v>-</v>
      </c>
      <c r="P125" s="34" t="str">
        <f t="shared" si="26"/>
        <v>-</v>
      </c>
      <c r="Q125" s="35"/>
      <c r="R125" s="36" t="str">
        <f t="shared" si="27"/>
        <v>-</v>
      </c>
      <c r="S125" s="41"/>
      <c r="T125" s="41"/>
      <c r="U125" s="39"/>
      <c r="V125" s="40"/>
      <c r="W125" s="127"/>
      <c r="X125" s="137"/>
      <c r="Y125" s="137"/>
    </row>
    <row r="126" spans="1:25" s="27" customFormat="1" ht="63.75" x14ac:dyDescent="0.2">
      <c r="A126" s="28" t="s">
        <v>284</v>
      </c>
      <c r="B126" s="18" t="s">
        <v>29</v>
      </c>
      <c r="C126" s="18" t="s">
        <v>283</v>
      </c>
      <c r="D126" s="18" t="s">
        <v>59</v>
      </c>
      <c r="E126" s="18" t="s">
        <v>42</v>
      </c>
      <c r="F126" s="28" t="s">
        <v>38</v>
      </c>
      <c r="G126" s="29" t="s">
        <v>201</v>
      </c>
      <c r="H126" s="29" t="s">
        <v>202</v>
      </c>
      <c r="I126" s="30">
        <v>1550</v>
      </c>
      <c r="J126" s="30">
        <v>700</v>
      </c>
      <c r="K126" s="31">
        <f>900-40</f>
        <v>860</v>
      </c>
      <c r="L126" s="32">
        <v>1</v>
      </c>
      <c r="M126" s="33">
        <v>0.1</v>
      </c>
      <c r="N126" s="33"/>
      <c r="O126" s="34">
        <f t="shared" si="25"/>
        <v>0.1</v>
      </c>
      <c r="P126" s="34" t="str">
        <f t="shared" si="26"/>
        <v>-</v>
      </c>
      <c r="Q126" s="35"/>
      <c r="R126" s="36" t="str">
        <f t="shared" si="27"/>
        <v>-</v>
      </c>
      <c r="S126" s="41"/>
      <c r="T126" s="41"/>
      <c r="U126" s="39" t="s">
        <v>32</v>
      </c>
      <c r="V126" s="39"/>
      <c r="W126" s="129" t="s">
        <v>70</v>
      </c>
      <c r="X126" s="137"/>
      <c r="Y126" s="137"/>
    </row>
    <row r="127" spans="1:25" s="27" customFormat="1" ht="63.75" x14ac:dyDescent="0.2">
      <c r="A127" s="97" t="s">
        <v>284</v>
      </c>
      <c r="B127" s="98" t="s">
        <v>29</v>
      </c>
      <c r="C127" s="98" t="s">
        <v>283</v>
      </c>
      <c r="D127" s="97" t="s">
        <v>59</v>
      </c>
      <c r="E127" s="97" t="s">
        <v>78</v>
      </c>
      <c r="F127" s="97" t="s">
        <v>72</v>
      </c>
      <c r="G127" s="100" t="s">
        <v>73</v>
      </c>
      <c r="H127" s="100" t="s">
        <v>74</v>
      </c>
      <c r="I127" s="101"/>
      <c r="J127" s="101"/>
      <c r="K127" s="101"/>
      <c r="L127" s="102">
        <v>1</v>
      </c>
      <c r="M127" s="106"/>
      <c r="N127" s="105"/>
      <c r="O127" s="103" t="str">
        <f t="shared" si="25"/>
        <v>-</v>
      </c>
      <c r="P127" s="103" t="str">
        <f t="shared" si="26"/>
        <v>-</v>
      </c>
      <c r="Q127" s="105"/>
      <c r="R127" s="104" t="str">
        <f t="shared" si="27"/>
        <v>-</v>
      </c>
      <c r="S127" s="46"/>
      <c r="T127" s="47"/>
      <c r="U127" s="46"/>
      <c r="V127" s="50"/>
      <c r="W127" s="128" t="s">
        <v>75</v>
      </c>
      <c r="X127" s="180"/>
      <c r="Y127" s="180"/>
    </row>
    <row r="128" spans="1:25" s="27" customFormat="1" ht="38.25" x14ac:dyDescent="0.2">
      <c r="A128" s="28" t="s">
        <v>284</v>
      </c>
      <c r="B128" s="18" t="s">
        <v>29</v>
      </c>
      <c r="C128" s="18" t="s">
        <v>283</v>
      </c>
      <c r="D128" s="18" t="s">
        <v>59</v>
      </c>
      <c r="E128" s="18" t="s">
        <v>43</v>
      </c>
      <c r="F128" s="18" t="s">
        <v>38</v>
      </c>
      <c r="G128" s="19" t="s">
        <v>203</v>
      </c>
      <c r="H128" s="19" t="s">
        <v>204</v>
      </c>
      <c r="I128" s="20">
        <v>650</v>
      </c>
      <c r="J128" s="20">
        <v>600</v>
      </c>
      <c r="K128" s="21">
        <v>860</v>
      </c>
      <c r="L128" s="22">
        <v>1</v>
      </c>
      <c r="M128" s="20">
        <v>0.1</v>
      </c>
      <c r="N128" s="23"/>
      <c r="O128" s="24">
        <f t="shared" si="25"/>
        <v>0.1</v>
      </c>
      <c r="P128" s="24" t="str">
        <f t="shared" si="26"/>
        <v>-</v>
      </c>
      <c r="Q128" s="23"/>
      <c r="R128" s="25" t="str">
        <f t="shared" si="27"/>
        <v>-</v>
      </c>
      <c r="S128" s="14"/>
      <c r="T128" s="26"/>
      <c r="U128" s="39" t="s">
        <v>32</v>
      </c>
      <c r="V128" s="39"/>
      <c r="W128" s="129" t="s">
        <v>70</v>
      </c>
      <c r="X128" s="137"/>
      <c r="Y128" s="137"/>
    </row>
    <row r="129" spans="1:25" s="27" customFormat="1" ht="63.75" x14ac:dyDescent="0.2">
      <c r="A129" s="97" t="s">
        <v>284</v>
      </c>
      <c r="B129" s="98" t="s">
        <v>29</v>
      </c>
      <c r="C129" s="98" t="s">
        <v>283</v>
      </c>
      <c r="D129" s="97" t="s">
        <v>59</v>
      </c>
      <c r="E129" s="97" t="s">
        <v>45</v>
      </c>
      <c r="F129" s="97" t="s">
        <v>72</v>
      </c>
      <c r="G129" s="100" t="s">
        <v>73</v>
      </c>
      <c r="H129" s="100" t="s">
        <v>74</v>
      </c>
      <c r="I129" s="101"/>
      <c r="J129" s="101"/>
      <c r="K129" s="101"/>
      <c r="L129" s="102">
        <v>1</v>
      </c>
      <c r="M129" s="106"/>
      <c r="N129" s="105"/>
      <c r="O129" s="103" t="str">
        <f t="shared" si="25"/>
        <v>-</v>
      </c>
      <c r="P129" s="103" t="str">
        <f t="shared" si="26"/>
        <v>-</v>
      </c>
      <c r="Q129" s="105"/>
      <c r="R129" s="104" t="str">
        <f t="shared" si="27"/>
        <v>-</v>
      </c>
      <c r="S129" s="46"/>
      <c r="T129" s="47"/>
      <c r="U129" s="46"/>
      <c r="V129" s="50"/>
      <c r="W129" s="128" t="s">
        <v>75</v>
      </c>
      <c r="X129" s="180"/>
      <c r="Y129" s="180"/>
    </row>
    <row r="130" spans="1:25" s="27" customFormat="1" ht="51" x14ac:dyDescent="0.2">
      <c r="A130" s="28" t="s">
        <v>284</v>
      </c>
      <c r="B130" s="18" t="s">
        <v>29</v>
      </c>
      <c r="C130" s="18" t="s">
        <v>283</v>
      </c>
      <c r="D130" s="18" t="s">
        <v>59</v>
      </c>
      <c r="E130" s="18" t="s">
        <v>47</v>
      </c>
      <c r="F130" s="28" t="s">
        <v>38</v>
      </c>
      <c r="G130" s="29" t="s">
        <v>205</v>
      </c>
      <c r="H130" s="29" t="s">
        <v>206</v>
      </c>
      <c r="I130" s="30">
        <v>2100</v>
      </c>
      <c r="J130" s="30">
        <v>700</v>
      </c>
      <c r="K130" s="31">
        <f>900-40</f>
        <v>860</v>
      </c>
      <c r="L130" s="32">
        <v>1</v>
      </c>
      <c r="M130" s="20"/>
      <c r="N130" s="23"/>
      <c r="O130" s="24" t="str">
        <f t="shared" si="25"/>
        <v>-</v>
      </c>
      <c r="P130" s="24" t="str">
        <f t="shared" si="26"/>
        <v>-</v>
      </c>
      <c r="Q130" s="23"/>
      <c r="R130" s="25" t="str">
        <f t="shared" si="27"/>
        <v>-</v>
      </c>
      <c r="S130" s="14"/>
      <c r="T130" s="26"/>
      <c r="U130" s="16"/>
      <c r="V130" s="16"/>
      <c r="W130" s="127"/>
      <c r="X130" s="137"/>
      <c r="Y130" s="137"/>
    </row>
    <row r="131" spans="1:25" s="27" customFormat="1" ht="89.25" x14ac:dyDescent="0.2">
      <c r="A131" s="28" t="s">
        <v>284</v>
      </c>
      <c r="B131" s="18" t="s">
        <v>29</v>
      </c>
      <c r="C131" s="18" t="s">
        <v>283</v>
      </c>
      <c r="D131" s="18" t="s">
        <v>59</v>
      </c>
      <c r="E131" s="18" t="s">
        <v>52</v>
      </c>
      <c r="F131" s="18" t="s">
        <v>38</v>
      </c>
      <c r="G131" s="19" t="s">
        <v>207</v>
      </c>
      <c r="H131" s="19" t="s">
        <v>208</v>
      </c>
      <c r="I131" s="20"/>
      <c r="J131" s="20"/>
      <c r="K131" s="21"/>
      <c r="L131" s="22">
        <v>1</v>
      </c>
      <c r="M131" s="20"/>
      <c r="N131" s="23"/>
      <c r="O131" s="24" t="str">
        <f t="shared" si="25"/>
        <v>-</v>
      </c>
      <c r="P131" s="24" t="str">
        <f t="shared" si="26"/>
        <v>-</v>
      </c>
      <c r="Q131" s="23"/>
      <c r="R131" s="25" t="str">
        <f t="shared" si="27"/>
        <v>-</v>
      </c>
      <c r="S131" s="14"/>
      <c r="T131" s="26"/>
      <c r="U131" s="16"/>
      <c r="V131" s="16"/>
      <c r="W131" s="127"/>
      <c r="X131" s="137"/>
      <c r="Y131" s="137"/>
    </row>
    <row r="132" spans="1:25" s="27" customFormat="1" ht="25.5" x14ac:dyDescent="0.2">
      <c r="A132" s="97" t="s">
        <v>284</v>
      </c>
      <c r="B132" s="98" t="s">
        <v>29</v>
      </c>
      <c r="C132" s="98" t="s">
        <v>283</v>
      </c>
      <c r="D132" s="97" t="s">
        <v>59</v>
      </c>
      <c r="E132" s="97" t="s">
        <v>54</v>
      </c>
      <c r="F132" s="99" t="s">
        <v>209</v>
      </c>
      <c r="G132" s="100" t="s">
        <v>210</v>
      </c>
      <c r="H132" s="100" t="s">
        <v>210</v>
      </c>
      <c r="I132" s="101"/>
      <c r="J132" s="101"/>
      <c r="K132" s="101"/>
      <c r="L132" s="102">
        <v>1</v>
      </c>
      <c r="M132" s="101"/>
      <c r="N132" s="101">
        <v>7.5</v>
      </c>
      <c r="O132" s="103" t="str">
        <f t="shared" si="25"/>
        <v>-</v>
      </c>
      <c r="P132" s="103">
        <f t="shared" si="26"/>
        <v>7.5</v>
      </c>
      <c r="Q132" s="101"/>
      <c r="R132" s="104" t="str">
        <f t="shared" si="27"/>
        <v>-</v>
      </c>
      <c r="S132" s="37" t="s">
        <v>32</v>
      </c>
      <c r="T132" s="49"/>
      <c r="U132" s="39" t="s">
        <v>32</v>
      </c>
      <c r="V132" s="40" t="s">
        <v>32</v>
      </c>
      <c r="W132" s="128" t="s">
        <v>211</v>
      </c>
      <c r="X132" s="180"/>
      <c r="Y132" s="180"/>
    </row>
    <row r="133" spans="1:25" s="27" customFormat="1" ht="25.5" x14ac:dyDescent="0.2">
      <c r="A133" s="97" t="s">
        <v>284</v>
      </c>
      <c r="B133" s="98" t="s">
        <v>29</v>
      </c>
      <c r="C133" s="98" t="s">
        <v>283</v>
      </c>
      <c r="D133" s="97" t="s">
        <v>59</v>
      </c>
      <c r="E133" s="97" t="s">
        <v>59</v>
      </c>
      <c r="F133" s="99" t="s">
        <v>209</v>
      </c>
      <c r="G133" s="100" t="s">
        <v>212</v>
      </c>
      <c r="H133" s="100" t="s">
        <v>212</v>
      </c>
      <c r="I133" s="101"/>
      <c r="J133" s="101"/>
      <c r="K133" s="101"/>
      <c r="L133" s="102">
        <v>1</v>
      </c>
      <c r="M133" s="101">
        <v>0.5</v>
      </c>
      <c r="N133" s="101"/>
      <c r="O133" s="103">
        <f t="shared" si="25"/>
        <v>0.5</v>
      </c>
      <c r="P133" s="103" t="str">
        <f t="shared" si="26"/>
        <v>-</v>
      </c>
      <c r="Q133" s="101"/>
      <c r="R133" s="104" t="str">
        <f t="shared" si="27"/>
        <v>-</v>
      </c>
      <c r="S133" s="37"/>
      <c r="T133" s="49"/>
      <c r="U133" s="39"/>
      <c r="V133" s="39"/>
      <c r="W133" s="128" t="s">
        <v>211</v>
      </c>
      <c r="X133" s="180"/>
      <c r="Y133" s="180"/>
    </row>
    <row r="134" spans="1:25" s="27" customFormat="1" ht="89.25" x14ac:dyDescent="0.2">
      <c r="A134" s="28" t="s">
        <v>284</v>
      </c>
      <c r="B134" s="18" t="s">
        <v>29</v>
      </c>
      <c r="C134" s="18" t="s">
        <v>283</v>
      </c>
      <c r="D134" s="18" t="s">
        <v>59</v>
      </c>
      <c r="E134" s="18" t="s">
        <v>61</v>
      </c>
      <c r="F134" s="28" t="s">
        <v>38</v>
      </c>
      <c r="G134" s="29" t="s">
        <v>213</v>
      </c>
      <c r="H134" s="29" t="s">
        <v>214</v>
      </c>
      <c r="I134" s="30">
        <v>5950</v>
      </c>
      <c r="J134" s="30">
        <v>700</v>
      </c>
      <c r="K134" s="31">
        <v>40</v>
      </c>
      <c r="L134" s="32">
        <v>1</v>
      </c>
      <c r="M134" s="20"/>
      <c r="N134" s="23"/>
      <c r="O134" s="24" t="str">
        <f t="shared" si="25"/>
        <v>-</v>
      </c>
      <c r="P134" s="24" t="str">
        <f t="shared" si="26"/>
        <v>-</v>
      </c>
      <c r="Q134" s="23"/>
      <c r="R134" s="25" t="str">
        <f t="shared" si="27"/>
        <v>-</v>
      </c>
      <c r="S134" s="14" t="s">
        <v>32</v>
      </c>
      <c r="T134" s="15" t="s">
        <v>32</v>
      </c>
      <c r="U134" s="16" t="s">
        <v>32</v>
      </c>
      <c r="V134" s="16"/>
      <c r="W134" s="127" t="s">
        <v>215</v>
      </c>
      <c r="X134" s="137"/>
      <c r="Y134" s="137"/>
    </row>
    <row r="135" spans="1:25" s="27" customFormat="1" ht="51" x14ac:dyDescent="0.2">
      <c r="A135" s="28" t="s">
        <v>284</v>
      </c>
      <c r="B135" s="18" t="s">
        <v>29</v>
      </c>
      <c r="C135" s="18" t="s">
        <v>283</v>
      </c>
      <c r="D135" s="18" t="s">
        <v>59</v>
      </c>
      <c r="E135" s="18" t="s">
        <v>63</v>
      </c>
      <c r="F135" s="28" t="s">
        <v>38</v>
      </c>
      <c r="G135" s="29" t="s">
        <v>216</v>
      </c>
      <c r="H135" s="29" t="s">
        <v>217</v>
      </c>
      <c r="I135" s="30">
        <v>1050</v>
      </c>
      <c r="J135" s="30">
        <v>700</v>
      </c>
      <c r="K135" s="31">
        <f>900-40</f>
        <v>860</v>
      </c>
      <c r="L135" s="32">
        <v>1</v>
      </c>
      <c r="M135" s="20"/>
      <c r="N135" s="23"/>
      <c r="O135" s="24" t="str">
        <f t="shared" si="25"/>
        <v>-</v>
      </c>
      <c r="P135" s="24" t="str">
        <f t="shared" si="26"/>
        <v>-</v>
      </c>
      <c r="Q135" s="23"/>
      <c r="R135" s="25" t="str">
        <f t="shared" si="27"/>
        <v>-</v>
      </c>
      <c r="S135" s="14"/>
      <c r="T135" s="26"/>
      <c r="U135" s="16"/>
      <c r="V135" s="16"/>
      <c r="W135" s="127"/>
      <c r="X135" s="137"/>
      <c r="Y135" s="137"/>
    </row>
    <row r="136" spans="1:25" s="27" customFormat="1" ht="25.5" x14ac:dyDescent="0.2">
      <c r="A136" s="28" t="s">
        <v>284</v>
      </c>
      <c r="B136" s="18" t="s">
        <v>29</v>
      </c>
      <c r="C136" s="18" t="s">
        <v>283</v>
      </c>
      <c r="D136" s="18" t="s">
        <v>59</v>
      </c>
      <c r="E136" s="18" t="s">
        <v>66</v>
      </c>
      <c r="F136" s="43" t="s">
        <v>55</v>
      </c>
      <c r="G136" s="29" t="s">
        <v>218</v>
      </c>
      <c r="H136" s="29" t="s">
        <v>218</v>
      </c>
      <c r="I136" s="30"/>
      <c r="J136" s="30"/>
      <c r="K136" s="31"/>
      <c r="L136" s="32">
        <v>1</v>
      </c>
      <c r="M136" s="20">
        <v>0.4</v>
      </c>
      <c r="N136" s="23"/>
      <c r="O136" s="24">
        <f t="shared" si="25"/>
        <v>0.4</v>
      </c>
      <c r="P136" s="24" t="str">
        <f t="shared" si="26"/>
        <v>-</v>
      </c>
      <c r="Q136" s="23"/>
      <c r="R136" s="25" t="str">
        <f t="shared" si="27"/>
        <v>-</v>
      </c>
      <c r="S136" s="14"/>
      <c r="T136" s="26"/>
      <c r="U136" s="16"/>
      <c r="V136" s="16"/>
      <c r="W136" s="127"/>
      <c r="X136" s="137"/>
      <c r="Y136" s="137"/>
    </row>
    <row r="137" spans="1:25" s="27" customFormat="1" ht="25.5" x14ac:dyDescent="0.2">
      <c r="A137" s="28" t="s">
        <v>284</v>
      </c>
      <c r="B137" s="18" t="s">
        <v>29</v>
      </c>
      <c r="C137" s="18" t="s">
        <v>283</v>
      </c>
      <c r="D137" s="18" t="s">
        <v>59</v>
      </c>
      <c r="E137" s="18" t="s">
        <v>219</v>
      </c>
      <c r="F137" s="28" t="s">
        <v>38</v>
      </c>
      <c r="G137" s="29" t="s">
        <v>220</v>
      </c>
      <c r="H137" s="29" t="s">
        <v>220</v>
      </c>
      <c r="I137" s="30"/>
      <c r="J137" s="30"/>
      <c r="K137" s="31"/>
      <c r="L137" s="32">
        <v>1</v>
      </c>
      <c r="M137" s="20"/>
      <c r="N137" s="23"/>
      <c r="O137" s="24" t="str">
        <f t="shared" si="25"/>
        <v>-</v>
      </c>
      <c r="P137" s="24" t="str">
        <f t="shared" si="26"/>
        <v>-</v>
      </c>
      <c r="Q137" s="23"/>
      <c r="R137" s="25" t="str">
        <f t="shared" si="27"/>
        <v>-</v>
      </c>
      <c r="S137" s="14"/>
      <c r="T137" s="15" t="s">
        <v>32</v>
      </c>
      <c r="U137" s="16" t="s">
        <v>32</v>
      </c>
      <c r="V137" s="16"/>
      <c r="W137" s="127"/>
      <c r="X137" s="137"/>
      <c r="Y137" s="137"/>
    </row>
    <row r="138" spans="1:25" s="27" customFormat="1" ht="63.75" x14ac:dyDescent="0.2">
      <c r="A138" s="28" t="s">
        <v>284</v>
      </c>
      <c r="B138" s="18" t="s">
        <v>29</v>
      </c>
      <c r="C138" s="18" t="s">
        <v>283</v>
      </c>
      <c r="D138" s="18" t="s">
        <v>59</v>
      </c>
      <c r="E138" s="18" t="s">
        <v>92</v>
      </c>
      <c r="F138" s="28" t="s">
        <v>38</v>
      </c>
      <c r="G138" s="29" t="s">
        <v>275</v>
      </c>
      <c r="H138" s="29" t="s">
        <v>276</v>
      </c>
      <c r="I138" s="30">
        <v>1250</v>
      </c>
      <c r="J138" s="30">
        <v>700</v>
      </c>
      <c r="K138" s="31"/>
      <c r="L138" s="32">
        <v>1</v>
      </c>
      <c r="M138" s="20">
        <v>0.1</v>
      </c>
      <c r="N138" s="23"/>
      <c r="O138" s="24">
        <f t="shared" si="25"/>
        <v>0.1</v>
      </c>
      <c r="P138" s="24" t="str">
        <f t="shared" si="26"/>
        <v>-</v>
      </c>
      <c r="Q138" s="23"/>
      <c r="R138" s="25" t="str">
        <f t="shared" si="27"/>
        <v>-</v>
      </c>
      <c r="S138" s="14"/>
      <c r="T138" s="15"/>
      <c r="U138" s="39" t="s">
        <v>32</v>
      </c>
      <c r="V138" s="39"/>
      <c r="W138" s="129" t="s">
        <v>70</v>
      </c>
      <c r="X138" s="137"/>
      <c r="Y138" s="137"/>
    </row>
    <row r="139" spans="1:25" s="27" customFormat="1" ht="63.75" x14ac:dyDescent="0.2">
      <c r="A139" s="97" t="s">
        <v>284</v>
      </c>
      <c r="B139" s="98" t="s">
        <v>29</v>
      </c>
      <c r="C139" s="98" t="s">
        <v>283</v>
      </c>
      <c r="D139" s="97" t="s">
        <v>59</v>
      </c>
      <c r="E139" s="97" t="s">
        <v>221</v>
      </c>
      <c r="F139" s="97" t="s">
        <v>72</v>
      </c>
      <c r="G139" s="100" t="s">
        <v>73</v>
      </c>
      <c r="H139" s="100" t="s">
        <v>74</v>
      </c>
      <c r="I139" s="101"/>
      <c r="J139" s="101"/>
      <c r="K139" s="101"/>
      <c r="L139" s="102">
        <v>1</v>
      </c>
      <c r="M139" s="106"/>
      <c r="N139" s="105"/>
      <c r="O139" s="103" t="str">
        <f t="shared" si="25"/>
        <v>-</v>
      </c>
      <c r="P139" s="103" t="str">
        <f t="shared" si="26"/>
        <v>-</v>
      </c>
      <c r="Q139" s="105"/>
      <c r="R139" s="104" t="str">
        <f t="shared" si="27"/>
        <v>-</v>
      </c>
      <c r="S139" s="46"/>
      <c r="T139" s="47"/>
      <c r="U139" s="46"/>
      <c r="V139" s="50"/>
      <c r="W139" s="128" t="s">
        <v>75</v>
      </c>
      <c r="X139" s="180"/>
      <c r="Y139" s="180"/>
    </row>
    <row r="140" spans="1:25" s="27" customFormat="1" ht="38.25" x14ac:dyDescent="0.2">
      <c r="A140" s="28" t="s">
        <v>284</v>
      </c>
      <c r="B140" s="18" t="s">
        <v>29</v>
      </c>
      <c r="C140" s="18" t="s">
        <v>283</v>
      </c>
      <c r="D140" s="18" t="s">
        <v>59</v>
      </c>
      <c r="E140" s="18" t="s">
        <v>94</v>
      </c>
      <c r="F140" s="28" t="s">
        <v>38</v>
      </c>
      <c r="G140" s="29" t="s">
        <v>273</v>
      </c>
      <c r="H140" s="29" t="s">
        <v>274</v>
      </c>
      <c r="I140" s="30">
        <v>1200</v>
      </c>
      <c r="J140" s="30">
        <v>700</v>
      </c>
      <c r="K140" s="31"/>
      <c r="L140" s="32">
        <v>1</v>
      </c>
      <c r="M140" s="20">
        <v>0.1</v>
      </c>
      <c r="N140" s="23"/>
      <c r="O140" s="24">
        <f t="shared" si="25"/>
        <v>0.1</v>
      </c>
      <c r="P140" s="24" t="str">
        <f t="shared" si="26"/>
        <v>-</v>
      </c>
      <c r="Q140" s="23"/>
      <c r="R140" s="25" t="str">
        <f t="shared" si="27"/>
        <v>-</v>
      </c>
      <c r="S140" s="14"/>
      <c r="T140" s="15"/>
      <c r="U140" s="39" t="s">
        <v>32</v>
      </c>
      <c r="V140" s="39"/>
      <c r="W140" s="129" t="s">
        <v>70</v>
      </c>
      <c r="X140" s="137"/>
      <c r="Y140" s="137"/>
    </row>
    <row r="141" spans="1:25" s="27" customFormat="1" ht="63.75" x14ac:dyDescent="0.2">
      <c r="A141" s="97" t="s">
        <v>284</v>
      </c>
      <c r="B141" s="98" t="s">
        <v>29</v>
      </c>
      <c r="C141" s="98" t="s">
        <v>283</v>
      </c>
      <c r="D141" s="97" t="s">
        <v>59</v>
      </c>
      <c r="E141" s="97" t="s">
        <v>222</v>
      </c>
      <c r="F141" s="97" t="s">
        <v>72</v>
      </c>
      <c r="G141" s="100" t="s">
        <v>73</v>
      </c>
      <c r="H141" s="100" t="s">
        <v>74</v>
      </c>
      <c r="I141" s="101"/>
      <c r="J141" s="101"/>
      <c r="K141" s="101"/>
      <c r="L141" s="102">
        <v>1</v>
      </c>
      <c r="M141" s="106"/>
      <c r="N141" s="105"/>
      <c r="O141" s="103" t="str">
        <f t="shared" si="25"/>
        <v>-</v>
      </c>
      <c r="P141" s="103" t="str">
        <f t="shared" si="26"/>
        <v>-</v>
      </c>
      <c r="Q141" s="105"/>
      <c r="R141" s="104" t="str">
        <f t="shared" si="27"/>
        <v>-</v>
      </c>
      <c r="S141" s="46"/>
      <c r="T141" s="47"/>
      <c r="U141" s="46"/>
      <c r="V141" s="50"/>
      <c r="W141" s="128" t="s">
        <v>75</v>
      </c>
      <c r="X141" s="180"/>
      <c r="Y141" s="180"/>
    </row>
    <row r="142" spans="1:25" s="27" customFormat="1" ht="38.25" x14ac:dyDescent="0.2">
      <c r="A142" s="28" t="s">
        <v>284</v>
      </c>
      <c r="B142" s="18" t="s">
        <v>29</v>
      </c>
      <c r="C142" s="18" t="s">
        <v>283</v>
      </c>
      <c r="D142" s="18" t="s">
        <v>59</v>
      </c>
      <c r="E142" s="18" t="s">
        <v>97</v>
      </c>
      <c r="F142" s="28" t="s">
        <v>38</v>
      </c>
      <c r="G142" s="29" t="s">
        <v>223</v>
      </c>
      <c r="H142" s="29" t="s">
        <v>224</v>
      </c>
      <c r="I142" s="30">
        <v>1200</v>
      </c>
      <c r="J142" s="30">
        <v>700</v>
      </c>
      <c r="K142" s="31">
        <f>900-40</f>
        <v>860</v>
      </c>
      <c r="L142" s="32">
        <v>1</v>
      </c>
      <c r="M142" s="20"/>
      <c r="N142" s="23"/>
      <c r="O142" s="24" t="str">
        <f t="shared" si="25"/>
        <v>-</v>
      </c>
      <c r="P142" s="24" t="str">
        <f t="shared" si="26"/>
        <v>-</v>
      </c>
      <c r="Q142" s="23"/>
      <c r="R142" s="25" t="str">
        <f t="shared" si="27"/>
        <v>-</v>
      </c>
      <c r="S142" s="14"/>
      <c r="T142" s="26"/>
      <c r="U142" s="16"/>
      <c r="V142" s="16"/>
      <c r="W142" s="127"/>
      <c r="X142" s="137"/>
      <c r="Y142" s="137"/>
    </row>
    <row r="143" spans="1:25" s="27" customFormat="1" ht="38.25" x14ac:dyDescent="0.2">
      <c r="A143" s="28" t="s">
        <v>284</v>
      </c>
      <c r="B143" s="18" t="s">
        <v>29</v>
      </c>
      <c r="C143" s="18" t="s">
        <v>283</v>
      </c>
      <c r="D143" s="18" t="s">
        <v>59</v>
      </c>
      <c r="E143" s="18" t="s">
        <v>100</v>
      </c>
      <c r="F143" s="28" t="s">
        <v>55</v>
      </c>
      <c r="G143" s="54" t="s">
        <v>225</v>
      </c>
      <c r="H143" s="55" t="s">
        <v>226</v>
      </c>
      <c r="I143" s="35">
        <v>500</v>
      </c>
      <c r="J143" s="35">
        <v>580</v>
      </c>
      <c r="K143" s="30">
        <v>800</v>
      </c>
      <c r="L143" s="35">
        <v>1</v>
      </c>
      <c r="M143" s="35">
        <v>0.5</v>
      </c>
      <c r="N143" s="58"/>
      <c r="O143" s="34">
        <f t="shared" si="25"/>
        <v>0.5</v>
      </c>
      <c r="P143" s="34" t="str">
        <f t="shared" si="26"/>
        <v>-</v>
      </c>
      <c r="Q143" s="35"/>
      <c r="R143" s="36" t="str">
        <f t="shared" si="27"/>
        <v>-</v>
      </c>
      <c r="S143" s="37" t="s">
        <v>32</v>
      </c>
      <c r="T143" s="49"/>
      <c r="U143" s="39" t="s">
        <v>32</v>
      </c>
      <c r="V143" s="16"/>
      <c r="W143" s="127"/>
      <c r="X143" s="137"/>
      <c r="Y143" s="137"/>
    </row>
    <row r="144" spans="1:25" s="27" customFormat="1" ht="38.25" x14ac:dyDescent="0.2">
      <c r="A144" s="28" t="s">
        <v>284</v>
      </c>
      <c r="B144" s="18" t="s">
        <v>29</v>
      </c>
      <c r="C144" s="18" t="s">
        <v>283</v>
      </c>
      <c r="D144" s="18" t="s">
        <v>59</v>
      </c>
      <c r="E144" s="18" t="s">
        <v>104</v>
      </c>
      <c r="F144" s="28" t="s">
        <v>55</v>
      </c>
      <c r="G144" s="54" t="s">
        <v>227</v>
      </c>
      <c r="H144" s="55" t="s">
        <v>228</v>
      </c>
      <c r="I144" s="35">
        <v>500</v>
      </c>
      <c r="J144" s="35">
        <v>660</v>
      </c>
      <c r="K144" s="30">
        <v>690</v>
      </c>
      <c r="L144" s="35">
        <v>1</v>
      </c>
      <c r="M144" s="35">
        <v>0.55000000000000004</v>
      </c>
      <c r="N144" s="58"/>
      <c r="O144" s="34">
        <f t="shared" si="25"/>
        <v>0.55000000000000004</v>
      </c>
      <c r="P144" s="34" t="str">
        <f t="shared" si="26"/>
        <v>-</v>
      </c>
      <c r="Q144" s="35"/>
      <c r="R144" s="36" t="str">
        <f t="shared" si="27"/>
        <v>-</v>
      </c>
      <c r="S144" s="37" t="s">
        <v>32</v>
      </c>
      <c r="T144" s="49"/>
      <c r="U144" s="39" t="s">
        <v>32</v>
      </c>
      <c r="V144" s="16"/>
      <c r="W144" s="127"/>
      <c r="X144" s="137"/>
      <c r="Y144" s="137"/>
    </row>
    <row r="145" spans="1:25" s="27" customFormat="1" ht="38.25" x14ac:dyDescent="0.2">
      <c r="A145" s="28" t="s">
        <v>284</v>
      </c>
      <c r="B145" s="18" t="s">
        <v>29</v>
      </c>
      <c r="C145" s="18" t="s">
        <v>283</v>
      </c>
      <c r="D145" s="18" t="s">
        <v>59</v>
      </c>
      <c r="E145" s="18" t="s">
        <v>229</v>
      </c>
      <c r="F145" s="43" t="s">
        <v>55</v>
      </c>
      <c r="G145" s="19" t="s">
        <v>230</v>
      </c>
      <c r="H145" s="19" t="s">
        <v>231</v>
      </c>
      <c r="I145" s="20">
        <v>475</v>
      </c>
      <c r="J145" s="20">
        <v>458</v>
      </c>
      <c r="K145" s="21">
        <v>520</v>
      </c>
      <c r="L145" s="22">
        <v>1</v>
      </c>
      <c r="M145" s="20">
        <v>0.9</v>
      </c>
      <c r="N145" s="23"/>
      <c r="O145" s="24">
        <f t="shared" si="25"/>
        <v>0.9</v>
      </c>
      <c r="P145" s="24" t="str">
        <f t="shared" si="26"/>
        <v>-</v>
      </c>
      <c r="Q145" s="23"/>
      <c r="R145" s="25" t="str">
        <f t="shared" si="27"/>
        <v>-</v>
      </c>
      <c r="S145" s="37" t="s">
        <v>32</v>
      </c>
      <c r="T145" s="49"/>
      <c r="U145" s="39" t="s">
        <v>32</v>
      </c>
      <c r="V145" s="16"/>
      <c r="W145" s="127"/>
      <c r="X145" s="137"/>
      <c r="Y145" s="137"/>
    </row>
    <row r="146" spans="1:25" s="27" customFormat="1" ht="38.25" x14ac:dyDescent="0.2">
      <c r="A146" s="28" t="s">
        <v>284</v>
      </c>
      <c r="B146" s="18" t="s">
        <v>29</v>
      </c>
      <c r="C146" s="18" t="s">
        <v>283</v>
      </c>
      <c r="D146" s="18" t="s">
        <v>59</v>
      </c>
      <c r="E146" s="18" t="s">
        <v>232</v>
      </c>
      <c r="F146" s="43" t="s">
        <v>55</v>
      </c>
      <c r="G146" s="19" t="s">
        <v>233</v>
      </c>
      <c r="H146" s="19" t="s">
        <v>234</v>
      </c>
      <c r="I146" s="20">
        <v>78</v>
      </c>
      <c r="J146" s="20">
        <v>100</v>
      </c>
      <c r="K146" s="21">
        <v>300</v>
      </c>
      <c r="L146" s="22">
        <v>1</v>
      </c>
      <c r="M146" s="20"/>
      <c r="N146" s="23"/>
      <c r="O146" s="24" t="str">
        <f t="shared" si="25"/>
        <v>-</v>
      </c>
      <c r="P146" s="24" t="str">
        <f t="shared" si="26"/>
        <v>-</v>
      </c>
      <c r="Q146" s="23"/>
      <c r="R146" s="25" t="str">
        <f t="shared" si="27"/>
        <v>-</v>
      </c>
      <c r="S146" s="37" t="s">
        <v>32</v>
      </c>
      <c r="T146" s="26"/>
      <c r="U146" s="16"/>
      <c r="V146" s="16"/>
      <c r="W146" s="127"/>
      <c r="X146" s="137"/>
      <c r="Y146" s="137"/>
    </row>
    <row r="147" spans="1:25" s="27" customFormat="1" ht="38.25" x14ac:dyDescent="0.2">
      <c r="A147" s="28" t="s">
        <v>284</v>
      </c>
      <c r="B147" s="18" t="s">
        <v>29</v>
      </c>
      <c r="C147" s="18" t="s">
        <v>283</v>
      </c>
      <c r="D147" s="18" t="s">
        <v>59</v>
      </c>
      <c r="E147" s="18" t="s">
        <v>235</v>
      </c>
      <c r="F147" s="43" t="s">
        <v>55</v>
      </c>
      <c r="G147" s="19" t="s">
        <v>236</v>
      </c>
      <c r="H147" s="19" t="s">
        <v>237</v>
      </c>
      <c r="I147" s="20">
        <v>165</v>
      </c>
      <c r="J147" s="20">
        <v>130</v>
      </c>
      <c r="K147" s="21">
        <v>300</v>
      </c>
      <c r="L147" s="22">
        <v>1</v>
      </c>
      <c r="M147" s="20"/>
      <c r="N147" s="23"/>
      <c r="O147" s="24" t="str">
        <f t="shared" si="25"/>
        <v>-</v>
      </c>
      <c r="P147" s="24" t="str">
        <f t="shared" si="26"/>
        <v>-</v>
      </c>
      <c r="Q147" s="23"/>
      <c r="R147" s="25" t="str">
        <f t="shared" si="27"/>
        <v>-</v>
      </c>
      <c r="S147" s="37" t="s">
        <v>32</v>
      </c>
      <c r="T147" s="26"/>
      <c r="U147" s="16"/>
      <c r="V147" s="16"/>
      <c r="W147" s="127"/>
      <c r="X147" s="137"/>
      <c r="Y147" s="137"/>
    </row>
    <row r="148" spans="1:25" s="27" customFormat="1" ht="51" x14ac:dyDescent="0.2">
      <c r="A148" s="28" t="s">
        <v>284</v>
      </c>
      <c r="B148" s="18" t="s">
        <v>29</v>
      </c>
      <c r="C148" s="18" t="s">
        <v>283</v>
      </c>
      <c r="D148" s="18" t="s">
        <v>59</v>
      </c>
      <c r="E148" s="18" t="s">
        <v>108</v>
      </c>
      <c r="F148" s="18" t="s">
        <v>38</v>
      </c>
      <c r="G148" s="19" t="s">
        <v>238</v>
      </c>
      <c r="H148" s="19" t="s">
        <v>239</v>
      </c>
      <c r="I148" s="20">
        <v>200</v>
      </c>
      <c r="J148" s="20">
        <v>550</v>
      </c>
      <c r="K148" s="21"/>
      <c r="L148" s="22">
        <v>1</v>
      </c>
      <c r="M148" s="20"/>
      <c r="N148" s="23"/>
      <c r="O148" s="24" t="str">
        <f t="shared" si="25"/>
        <v>-</v>
      </c>
      <c r="P148" s="24" t="str">
        <f t="shared" si="26"/>
        <v>-</v>
      </c>
      <c r="Q148" s="23"/>
      <c r="R148" s="25" t="str">
        <f t="shared" si="27"/>
        <v>-</v>
      </c>
      <c r="S148" s="14"/>
      <c r="T148" s="26"/>
      <c r="U148" s="16"/>
      <c r="V148" s="16"/>
      <c r="W148" s="127"/>
      <c r="X148" s="137"/>
      <c r="Y148" s="137"/>
    </row>
    <row r="149" spans="1:25" s="27" customFormat="1" ht="38.25" x14ac:dyDescent="0.2">
      <c r="A149" s="28" t="s">
        <v>284</v>
      </c>
      <c r="B149" s="18" t="s">
        <v>29</v>
      </c>
      <c r="C149" s="18" t="s">
        <v>283</v>
      </c>
      <c r="D149" s="18" t="s">
        <v>59</v>
      </c>
      <c r="E149" s="18" t="s">
        <v>109</v>
      </c>
      <c r="F149" s="28" t="s">
        <v>38</v>
      </c>
      <c r="G149" s="29" t="s">
        <v>216</v>
      </c>
      <c r="H149" s="29" t="s">
        <v>224</v>
      </c>
      <c r="I149" s="30">
        <v>1950</v>
      </c>
      <c r="J149" s="30">
        <v>700</v>
      </c>
      <c r="K149" s="31">
        <f>900-40</f>
        <v>860</v>
      </c>
      <c r="L149" s="32">
        <v>1</v>
      </c>
      <c r="M149" s="20"/>
      <c r="N149" s="23"/>
      <c r="O149" s="24" t="str">
        <f t="shared" si="25"/>
        <v>-</v>
      </c>
      <c r="P149" s="24" t="str">
        <f t="shared" si="26"/>
        <v>-</v>
      </c>
      <c r="Q149" s="23"/>
      <c r="R149" s="25" t="str">
        <f t="shared" si="27"/>
        <v>-</v>
      </c>
      <c r="S149" s="14"/>
      <c r="T149" s="26"/>
      <c r="U149" s="16"/>
      <c r="V149" s="16"/>
      <c r="W149" s="127"/>
      <c r="X149" s="137"/>
      <c r="Y149" s="137"/>
    </row>
    <row r="150" spans="1:25" s="27" customFormat="1" ht="25.5" x14ac:dyDescent="0.2">
      <c r="A150" s="28" t="s">
        <v>284</v>
      </c>
      <c r="B150" s="18" t="s">
        <v>29</v>
      </c>
      <c r="C150" s="18" t="s">
        <v>283</v>
      </c>
      <c r="D150" s="18" t="s">
        <v>59</v>
      </c>
      <c r="E150" s="18" t="s">
        <v>112</v>
      </c>
      <c r="F150" s="18" t="s">
        <v>38</v>
      </c>
      <c r="G150" s="19" t="s">
        <v>240</v>
      </c>
      <c r="H150" s="19" t="s">
        <v>241</v>
      </c>
      <c r="I150" s="20">
        <v>200</v>
      </c>
      <c r="J150" s="20">
        <v>1050</v>
      </c>
      <c r="K150" s="21"/>
      <c r="L150" s="22">
        <v>1</v>
      </c>
      <c r="M150" s="20"/>
      <c r="N150" s="23"/>
      <c r="O150" s="24" t="str">
        <f t="shared" si="25"/>
        <v>-</v>
      </c>
      <c r="P150" s="24" t="str">
        <f t="shared" si="26"/>
        <v>-</v>
      </c>
      <c r="Q150" s="23"/>
      <c r="R150" s="25" t="str">
        <f t="shared" si="27"/>
        <v>-</v>
      </c>
      <c r="S150" s="14"/>
      <c r="T150" s="26"/>
      <c r="U150" s="39" t="s">
        <v>32</v>
      </c>
      <c r="V150" s="16"/>
      <c r="W150" s="127"/>
      <c r="X150" s="137"/>
      <c r="Y150" s="137"/>
    </row>
    <row r="151" spans="1:25" s="27" customFormat="1" ht="25.5" x14ac:dyDescent="0.2">
      <c r="A151" s="28" t="s">
        <v>284</v>
      </c>
      <c r="B151" s="18" t="s">
        <v>29</v>
      </c>
      <c r="C151" s="18" t="s">
        <v>283</v>
      </c>
      <c r="D151" s="18" t="s">
        <v>59</v>
      </c>
      <c r="E151" s="18" t="s">
        <v>113</v>
      </c>
      <c r="F151" s="43" t="s">
        <v>55</v>
      </c>
      <c r="G151" s="19" t="s">
        <v>242</v>
      </c>
      <c r="H151" s="19" t="s">
        <v>242</v>
      </c>
      <c r="I151" s="20"/>
      <c r="J151" s="20"/>
      <c r="K151" s="21"/>
      <c r="L151" s="22">
        <v>1</v>
      </c>
      <c r="M151" s="20"/>
      <c r="N151" s="23"/>
      <c r="O151" s="24" t="str">
        <f t="shared" si="25"/>
        <v>-</v>
      </c>
      <c r="P151" s="24" t="str">
        <f t="shared" si="26"/>
        <v>-</v>
      </c>
      <c r="Q151" s="23"/>
      <c r="R151" s="25" t="str">
        <f t="shared" si="27"/>
        <v>-</v>
      </c>
      <c r="S151" s="14"/>
      <c r="T151" s="26"/>
      <c r="U151" s="16"/>
      <c r="V151" s="16"/>
      <c r="W151" s="127"/>
      <c r="X151" s="137"/>
      <c r="Y151" s="137"/>
    </row>
    <row r="152" spans="1:25" s="27" customFormat="1" ht="89.25" x14ac:dyDescent="0.2">
      <c r="A152" s="28" t="s">
        <v>284</v>
      </c>
      <c r="B152" s="18" t="s">
        <v>29</v>
      </c>
      <c r="C152" s="18" t="s">
        <v>283</v>
      </c>
      <c r="D152" s="18" t="s">
        <v>59</v>
      </c>
      <c r="E152" s="18" t="s">
        <v>115</v>
      </c>
      <c r="F152" s="28" t="s">
        <v>55</v>
      </c>
      <c r="G152" s="29" t="s">
        <v>243</v>
      </c>
      <c r="H152" s="29" t="s">
        <v>244</v>
      </c>
      <c r="I152" s="30">
        <v>650</v>
      </c>
      <c r="J152" s="30">
        <v>460</v>
      </c>
      <c r="K152" s="31">
        <v>535</v>
      </c>
      <c r="L152" s="32">
        <v>1</v>
      </c>
      <c r="M152" s="30">
        <v>1</v>
      </c>
      <c r="N152" s="35"/>
      <c r="O152" s="34">
        <f t="shared" si="25"/>
        <v>1</v>
      </c>
      <c r="P152" s="34" t="str">
        <f t="shared" si="26"/>
        <v>-</v>
      </c>
      <c r="Q152" s="35"/>
      <c r="R152" s="36" t="str">
        <f t="shared" si="27"/>
        <v>-</v>
      </c>
      <c r="S152" s="37" t="s">
        <v>32</v>
      </c>
      <c r="T152" s="49"/>
      <c r="U152" s="39" t="s">
        <v>32</v>
      </c>
      <c r="V152" s="16"/>
      <c r="W152" s="127"/>
      <c r="X152" s="137"/>
      <c r="Y152" s="137"/>
    </row>
    <row r="153" spans="1:25" s="27" customFormat="1" ht="25.5" x14ac:dyDescent="0.2">
      <c r="A153" s="97" t="s">
        <v>284</v>
      </c>
      <c r="B153" s="98" t="s">
        <v>29</v>
      </c>
      <c r="C153" s="98" t="s">
        <v>283</v>
      </c>
      <c r="D153" s="98" t="s">
        <v>59</v>
      </c>
      <c r="E153" s="98" t="s">
        <v>116</v>
      </c>
      <c r="F153" s="98"/>
      <c r="G153" s="100" t="s">
        <v>277</v>
      </c>
      <c r="H153" s="100" t="s">
        <v>277</v>
      </c>
      <c r="I153" s="101"/>
      <c r="J153" s="101"/>
      <c r="K153" s="101"/>
      <c r="L153" s="102">
        <v>1</v>
      </c>
      <c r="M153" s="101"/>
      <c r="N153" s="105"/>
      <c r="O153" s="103" t="str">
        <f t="shared" si="25"/>
        <v>-</v>
      </c>
      <c r="P153" s="103" t="str">
        <f t="shared" si="26"/>
        <v>-</v>
      </c>
      <c r="Q153" s="105"/>
      <c r="R153" s="104" t="str">
        <f t="shared" si="27"/>
        <v>-</v>
      </c>
      <c r="S153" s="14"/>
      <c r="T153" s="26"/>
      <c r="U153" s="16"/>
      <c r="V153" s="16"/>
      <c r="W153" s="128"/>
      <c r="X153" s="180"/>
      <c r="Y153" s="180"/>
    </row>
    <row r="154" spans="1:25" s="27" customFormat="1" ht="76.5" x14ac:dyDescent="0.2">
      <c r="A154" s="28" t="s">
        <v>284</v>
      </c>
      <c r="B154" s="18" t="s">
        <v>29</v>
      </c>
      <c r="C154" s="18" t="s">
        <v>283</v>
      </c>
      <c r="D154" s="18" t="s">
        <v>59</v>
      </c>
      <c r="E154" s="18" t="s">
        <v>119</v>
      </c>
      <c r="F154" s="18" t="s">
        <v>38</v>
      </c>
      <c r="G154" s="19" t="s">
        <v>245</v>
      </c>
      <c r="H154" s="19" t="s">
        <v>318</v>
      </c>
      <c r="I154" s="20"/>
      <c r="J154" s="20"/>
      <c r="K154" s="21"/>
      <c r="L154" s="22">
        <v>1</v>
      </c>
      <c r="M154" s="20">
        <v>0.1</v>
      </c>
      <c r="N154" s="23"/>
      <c r="O154" s="24">
        <f t="shared" si="25"/>
        <v>0.1</v>
      </c>
      <c r="P154" s="24" t="str">
        <f t="shared" si="26"/>
        <v>-</v>
      </c>
      <c r="Q154" s="23"/>
      <c r="R154" s="25" t="str">
        <f t="shared" si="27"/>
        <v>-</v>
      </c>
      <c r="S154" s="37" t="s">
        <v>32</v>
      </c>
      <c r="T154" s="26"/>
      <c r="U154" s="39" t="s">
        <v>32</v>
      </c>
      <c r="V154" s="16"/>
      <c r="W154" s="129" t="s">
        <v>246</v>
      </c>
      <c r="X154" s="137"/>
      <c r="Y154" s="137"/>
    </row>
    <row r="155" spans="1:25" s="27" customFormat="1" ht="63.75" x14ac:dyDescent="0.2">
      <c r="A155" s="97" t="s">
        <v>284</v>
      </c>
      <c r="B155" s="98" t="s">
        <v>29</v>
      </c>
      <c r="C155" s="98" t="s">
        <v>283</v>
      </c>
      <c r="D155" s="97" t="s">
        <v>59</v>
      </c>
      <c r="E155" s="97" t="s">
        <v>247</v>
      </c>
      <c r="F155" s="97" t="s">
        <v>72</v>
      </c>
      <c r="G155" s="100" t="s">
        <v>73</v>
      </c>
      <c r="H155" s="100" t="s">
        <v>74</v>
      </c>
      <c r="I155" s="101"/>
      <c r="J155" s="101"/>
      <c r="K155" s="101"/>
      <c r="L155" s="102">
        <v>1</v>
      </c>
      <c r="M155" s="106"/>
      <c r="N155" s="105"/>
      <c r="O155" s="103" t="str">
        <f t="shared" si="25"/>
        <v>-</v>
      </c>
      <c r="P155" s="103" t="str">
        <f t="shared" si="26"/>
        <v>-</v>
      </c>
      <c r="Q155" s="105"/>
      <c r="R155" s="104" t="str">
        <f t="shared" si="27"/>
        <v>-</v>
      </c>
      <c r="S155" s="46"/>
      <c r="T155" s="47"/>
      <c r="U155" s="46"/>
      <c r="V155" s="50"/>
      <c r="W155" s="128" t="s">
        <v>75</v>
      </c>
      <c r="X155" s="180"/>
      <c r="Y155" s="180"/>
    </row>
    <row r="156" spans="1:25" s="27" customFormat="1" ht="51" x14ac:dyDescent="0.2">
      <c r="A156" s="28" t="s">
        <v>284</v>
      </c>
      <c r="B156" s="18" t="s">
        <v>29</v>
      </c>
      <c r="C156" s="18" t="s">
        <v>283</v>
      </c>
      <c r="D156" s="18" t="s">
        <v>59</v>
      </c>
      <c r="E156" s="18" t="s">
        <v>248</v>
      </c>
      <c r="F156" s="18" t="s">
        <v>38</v>
      </c>
      <c r="G156" s="19" t="s">
        <v>249</v>
      </c>
      <c r="H156" s="19" t="s">
        <v>249</v>
      </c>
      <c r="I156" s="20"/>
      <c r="J156" s="20"/>
      <c r="K156" s="21"/>
      <c r="L156" s="22">
        <v>1</v>
      </c>
      <c r="M156" s="20"/>
      <c r="N156" s="23"/>
      <c r="O156" s="24" t="str">
        <f t="shared" si="25"/>
        <v>-</v>
      </c>
      <c r="P156" s="24" t="str">
        <f t="shared" si="26"/>
        <v>-</v>
      </c>
      <c r="Q156" s="23"/>
      <c r="R156" s="25" t="str">
        <f t="shared" si="27"/>
        <v>-</v>
      </c>
      <c r="S156" s="14" t="s">
        <v>32</v>
      </c>
      <c r="T156" s="15" t="s">
        <v>32</v>
      </c>
      <c r="U156" s="39"/>
      <c r="V156" s="16"/>
      <c r="W156" s="127" t="s">
        <v>250</v>
      </c>
      <c r="X156" s="137"/>
      <c r="Y156" s="137"/>
    </row>
    <row r="157" spans="1:25" s="27" customFormat="1" ht="63.75" x14ac:dyDescent="0.2">
      <c r="A157" s="28" t="s">
        <v>284</v>
      </c>
      <c r="B157" s="18" t="s">
        <v>29</v>
      </c>
      <c r="C157" s="18" t="s">
        <v>283</v>
      </c>
      <c r="D157" s="18" t="s">
        <v>59</v>
      </c>
      <c r="E157" s="18" t="s">
        <v>122</v>
      </c>
      <c r="F157" s="28" t="s">
        <v>38</v>
      </c>
      <c r="G157" s="29" t="s">
        <v>251</v>
      </c>
      <c r="H157" s="29" t="s">
        <v>252</v>
      </c>
      <c r="I157" s="30">
        <v>1400</v>
      </c>
      <c r="J157" s="30">
        <v>700</v>
      </c>
      <c r="K157" s="31">
        <f>900-40</f>
        <v>860</v>
      </c>
      <c r="L157" s="32">
        <v>1</v>
      </c>
      <c r="M157" s="20"/>
      <c r="N157" s="23"/>
      <c r="O157" s="24" t="str">
        <f t="shared" si="25"/>
        <v>-</v>
      </c>
      <c r="P157" s="24" t="str">
        <f t="shared" si="26"/>
        <v>-</v>
      </c>
      <c r="Q157" s="23"/>
      <c r="R157" s="25" t="str">
        <f t="shared" si="27"/>
        <v>-</v>
      </c>
      <c r="S157" s="14"/>
      <c r="T157" s="26"/>
      <c r="U157" s="16"/>
      <c r="V157" s="16"/>
      <c r="W157" s="129"/>
      <c r="X157" s="137"/>
      <c r="Y157" s="137"/>
    </row>
    <row r="158" spans="1:25" s="27" customFormat="1" ht="51" x14ac:dyDescent="0.2">
      <c r="A158" s="28" t="s">
        <v>284</v>
      </c>
      <c r="B158" s="18" t="s">
        <v>29</v>
      </c>
      <c r="C158" s="18" t="s">
        <v>283</v>
      </c>
      <c r="D158" s="18" t="s">
        <v>59</v>
      </c>
      <c r="E158" s="18" t="s">
        <v>125</v>
      </c>
      <c r="F158" s="43" t="s">
        <v>55</v>
      </c>
      <c r="G158" s="19" t="s">
        <v>253</v>
      </c>
      <c r="H158" s="19" t="s">
        <v>254</v>
      </c>
      <c r="I158" s="20">
        <v>270</v>
      </c>
      <c r="J158" s="20">
        <v>397</v>
      </c>
      <c r="K158" s="21">
        <v>337</v>
      </c>
      <c r="L158" s="22">
        <v>1</v>
      </c>
      <c r="M158" s="20"/>
      <c r="N158" s="23"/>
      <c r="O158" s="24" t="str">
        <f t="shared" si="25"/>
        <v>-</v>
      </c>
      <c r="P158" s="24" t="str">
        <f t="shared" si="26"/>
        <v>-</v>
      </c>
      <c r="Q158" s="23"/>
      <c r="R158" s="25" t="str">
        <f t="shared" si="27"/>
        <v>-</v>
      </c>
      <c r="S158" s="14" t="s">
        <v>32</v>
      </c>
      <c r="T158" s="26"/>
      <c r="U158" s="16" t="s">
        <v>32</v>
      </c>
      <c r="V158" s="16"/>
      <c r="W158" s="129"/>
      <c r="X158" s="137"/>
      <c r="Y158" s="137"/>
    </row>
    <row r="159" spans="1:25" s="27" customFormat="1" ht="51" x14ac:dyDescent="0.2">
      <c r="A159" s="28" t="s">
        <v>284</v>
      </c>
      <c r="B159" s="18" t="s">
        <v>29</v>
      </c>
      <c r="C159" s="18" t="s">
        <v>283</v>
      </c>
      <c r="D159" s="18" t="s">
        <v>59</v>
      </c>
      <c r="E159" s="18" t="s">
        <v>126</v>
      </c>
      <c r="F159" s="18" t="s">
        <v>38</v>
      </c>
      <c r="G159" s="19" t="s">
        <v>238</v>
      </c>
      <c r="H159" s="19" t="s">
        <v>239</v>
      </c>
      <c r="I159" s="20">
        <v>200</v>
      </c>
      <c r="J159" s="20">
        <v>550</v>
      </c>
      <c r="K159" s="21"/>
      <c r="L159" s="22">
        <v>3</v>
      </c>
      <c r="M159" s="20"/>
      <c r="N159" s="23"/>
      <c r="O159" s="24" t="str">
        <f t="shared" si="25"/>
        <v>-</v>
      </c>
      <c r="P159" s="24" t="str">
        <f t="shared" si="26"/>
        <v>-</v>
      </c>
      <c r="Q159" s="23"/>
      <c r="R159" s="25" t="str">
        <f t="shared" si="27"/>
        <v>-</v>
      </c>
      <c r="S159" s="14"/>
      <c r="T159" s="26"/>
      <c r="U159" s="16"/>
      <c r="V159" s="16"/>
      <c r="W159" s="129"/>
      <c r="X159" s="137"/>
      <c r="Y159" s="137"/>
    </row>
    <row r="160" spans="1:25" s="27" customFormat="1" ht="63.75" x14ac:dyDescent="0.2">
      <c r="A160" s="28" t="s">
        <v>284</v>
      </c>
      <c r="B160" s="18" t="s">
        <v>29</v>
      </c>
      <c r="C160" s="18" t="s">
        <v>283</v>
      </c>
      <c r="D160" s="18" t="s">
        <v>59</v>
      </c>
      <c r="E160" s="18" t="s">
        <v>130</v>
      </c>
      <c r="F160" s="18" t="s">
        <v>38</v>
      </c>
      <c r="G160" s="19" t="s">
        <v>255</v>
      </c>
      <c r="H160" s="19" t="s">
        <v>256</v>
      </c>
      <c r="I160" s="20">
        <v>6900</v>
      </c>
      <c r="J160" s="20">
        <v>750</v>
      </c>
      <c r="K160" s="21">
        <v>40</v>
      </c>
      <c r="L160" s="22">
        <v>1</v>
      </c>
      <c r="M160" s="20"/>
      <c r="N160" s="23"/>
      <c r="O160" s="24" t="str">
        <f t="shared" si="25"/>
        <v>-</v>
      </c>
      <c r="P160" s="24" t="str">
        <f t="shared" si="26"/>
        <v>-</v>
      </c>
      <c r="Q160" s="23"/>
      <c r="R160" s="25" t="str">
        <f t="shared" si="27"/>
        <v>-</v>
      </c>
      <c r="S160" s="14" t="s">
        <v>32</v>
      </c>
      <c r="T160" s="15" t="s">
        <v>32</v>
      </c>
      <c r="U160" s="16" t="s">
        <v>32</v>
      </c>
      <c r="V160" s="16"/>
      <c r="W160" s="127" t="s">
        <v>215</v>
      </c>
      <c r="X160" s="137"/>
      <c r="Y160" s="137"/>
    </row>
    <row r="161" spans="1:25" ht="25.5" x14ac:dyDescent="0.2">
      <c r="A161" s="97" t="s">
        <v>284</v>
      </c>
      <c r="B161" s="98" t="s">
        <v>29</v>
      </c>
      <c r="C161" s="98" t="s">
        <v>283</v>
      </c>
      <c r="D161" s="97" t="s">
        <v>59</v>
      </c>
      <c r="E161" s="97" t="s">
        <v>131</v>
      </c>
      <c r="F161" s="99" t="s">
        <v>34</v>
      </c>
      <c r="G161" s="100" t="s">
        <v>257</v>
      </c>
      <c r="H161" s="100" t="s">
        <v>257</v>
      </c>
      <c r="I161" s="101"/>
      <c r="J161" s="101"/>
      <c r="K161" s="101"/>
      <c r="L161" s="102">
        <v>1</v>
      </c>
      <c r="M161" s="101"/>
      <c r="N161" s="101"/>
      <c r="O161" s="103" t="str">
        <f t="shared" si="25"/>
        <v>-</v>
      </c>
      <c r="P161" s="103" t="str">
        <f t="shared" si="26"/>
        <v>-</v>
      </c>
      <c r="Q161" s="101"/>
      <c r="R161" s="104" t="str">
        <f t="shared" si="27"/>
        <v>-</v>
      </c>
      <c r="S161" s="17"/>
      <c r="T161" s="17"/>
      <c r="U161" s="17"/>
      <c r="V161" s="17"/>
      <c r="W161" s="128" t="s">
        <v>35</v>
      </c>
      <c r="X161" s="136"/>
      <c r="Y161" s="136"/>
    </row>
    <row r="162" spans="1:25" ht="12.75" customHeight="1" x14ac:dyDescent="0.2">
      <c r="A162" s="158" t="s">
        <v>258</v>
      </c>
      <c r="B162" s="158"/>
      <c r="C162" s="158"/>
      <c r="D162" s="158"/>
      <c r="E162" s="158"/>
      <c r="F162" s="158"/>
      <c r="G162" s="158"/>
      <c r="H162" s="158"/>
      <c r="I162" s="158"/>
      <c r="J162" s="158"/>
      <c r="K162" s="158"/>
      <c r="L162" s="158"/>
      <c r="M162" s="158"/>
      <c r="N162" s="158"/>
      <c r="O162" s="158"/>
      <c r="P162" s="158"/>
      <c r="Q162" s="158"/>
      <c r="R162" s="158"/>
      <c r="S162" s="158"/>
      <c r="T162" s="158"/>
      <c r="U162" s="158"/>
      <c r="V162" s="158"/>
      <c r="W162" s="159"/>
      <c r="X162" s="179"/>
      <c r="Y162" s="179"/>
    </row>
    <row r="163" spans="1:25" ht="38.25" x14ac:dyDescent="0.2">
      <c r="A163" s="18"/>
      <c r="B163" s="18"/>
      <c r="C163" s="18"/>
      <c r="D163" s="18"/>
      <c r="E163" s="18"/>
      <c r="F163" s="43" t="s">
        <v>259</v>
      </c>
      <c r="G163" s="19" t="s">
        <v>324</v>
      </c>
      <c r="H163" s="19" t="s">
        <v>326</v>
      </c>
      <c r="I163" s="20"/>
      <c r="J163" s="20"/>
      <c r="K163" s="21"/>
      <c r="L163" s="22">
        <v>1</v>
      </c>
      <c r="M163" s="20"/>
      <c r="N163" s="23"/>
      <c r="O163" s="24" t="str">
        <f>IF((L163*M163)&lt;&gt;0,L163*M163,"-")</f>
        <v>-</v>
      </c>
      <c r="P163" s="24" t="str">
        <f>IF((L163*N163)&lt;&gt;0,L163*N163,"-")</f>
        <v>-</v>
      </c>
      <c r="Q163" s="20"/>
      <c r="R163" s="25" t="str">
        <f>IF((L163*Q163)&lt;&gt;0,L163*Q163,"-")</f>
        <v>-</v>
      </c>
      <c r="S163" s="14"/>
      <c r="T163" s="26"/>
      <c r="U163" s="16"/>
      <c r="V163" s="16"/>
      <c r="W163" s="127" t="s">
        <v>260</v>
      </c>
      <c r="X163" s="135"/>
      <c r="Y163" s="135"/>
    </row>
    <row r="164" spans="1:25" s="27" customFormat="1" ht="76.5" x14ac:dyDescent="0.2">
      <c r="A164" s="18"/>
      <c r="B164" s="18"/>
      <c r="C164" s="18"/>
      <c r="D164" s="18"/>
      <c r="E164" s="18"/>
      <c r="F164" s="43" t="s">
        <v>259</v>
      </c>
      <c r="G164" s="19" t="s">
        <v>325</v>
      </c>
      <c r="H164" s="19" t="s">
        <v>327</v>
      </c>
      <c r="I164" s="20"/>
      <c r="J164" s="20"/>
      <c r="K164" s="21"/>
      <c r="L164" s="22">
        <v>1</v>
      </c>
      <c r="M164" s="20"/>
      <c r="N164" s="23"/>
      <c r="O164" s="24" t="str">
        <f>IF((L164*M164)&lt;&gt;0,L164*M164,"-")</f>
        <v>-</v>
      </c>
      <c r="P164" s="24" t="str">
        <f>IF((L164*N164)&lt;&gt;0,L164*N164,"-")</f>
        <v>-</v>
      </c>
      <c r="Q164" s="20"/>
      <c r="R164" s="25" t="str">
        <f>IF((L164*Q164)&lt;&gt;0,L164*Q164,"-")</f>
        <v>-</v>
      </c>
      <c r="S164" s="14"/>
      <c r="T164" s="26"/>
      <c r="U164" s="16"/>
      <c r="V164" s="16"/>
      <c r="W164" s="127" t="s">
        <v>260</v>
      </c>
      <c r="X164" s="137"/>
      <c r="Y164" s="137"/>
    </row>
    <row r="165" spans="1:25" ht="12.75" customHeight="1" x14ac:dyDescent="0.2">
      <c r="A165" s="158" t="s">
        <v>328</v>
      </c>
      <c r="B165" s="158"/>
      <c r="C165" s="158"/>
      <c r="D165" s="158"/>
      <c r="E165" s="158"/>
      <c r="F165" s="158"/>
      <c r="G165" s="158"/>
      <c r="H165" s="158"/>
      <c r="I165" s="158"/>
      <c r="J165" s="158"/>
      <c r="K165" s="158"/>
      <c r="L165" s="158"/>
      <c r="M165" s="158"/>
      <c r="N165" s="158"/>
      <c r="O165" s="158"/>
      <c r="P165" s="158"/>
      <c r="Q165" s="158"/>
      <c r="R165" s="158"/>
      <c r="S165" s="158"/>
      <c r="T165" s="158"/>
      <c r="U165" s="158"/>
      <c r="V165" s="158"/>
      <c r="W165" s="159"/>
      <c r="X165" s="179"/>
      <c r="Y165" s="179"/>
    </row>
    <row r="166" spans="1:25" ht="78.599999999999994" customHeight="1" thickBot="1" x14ac:dyDescent="0.25">
      <c r="A166" s="168" t="s">
        <v>337</v>
      </c>
      <c r="B166" s="169"/>
      <c r="C166" s="169"/>
      <c r="D166" s="169"/>
      <c r="E166" s="169"/>
      <c r="F166" s="169"/>
      <c r="G166" s="169"/>
      <c r="H166" s="169"/>
      <c r="I166" s="169"/>
      <c r="J166" s="169"/>
      <c r="K166" s="169"/>
      <c r="L166" s="169"/>
      <c r="M166" s="169"/>
      <c r="N166" s="169"/>
      <c r="O166" s="169"/>
      <c r="P166" s="169"/>
      <c r="Q166" s="169"/>
      <c r="R166" s="169"/>
      <c r="S166" s="169"/>
      <c r="T166" s="169"/>
      <c r="U166" s="169"/>
      <c r="V166" s="169"/>
      <c r="W166" s="169"/>
      <c r="X166" s="139"/>
      <c r="Y166" s="139"/>
    </row>
    <row r="167" spans="1:25" ht="15.75" thickBot="1" x14ac:dyDescent="0.25">
      <c r="A167" s="59"/>
      <c r="B167" s="60"/>
      <c r="C167" s="60"/>
      <c r="D167" s="60"/>
      <c r="E167" s="60"/>
      <c r="F167" s="60"/>
      <c r="G167" s="60"/>
      <c r="H167" s="61"/>
      <c r="I167" s="62"/>
      <c r="J167" s="63"/>
      <c r="K167" s="64"/>
      <c r="L167" s="65"/>
      <c r="M167" s="165" t="s">
        <v>261</v>
      </c>
      <c r="N167" s="165"/>
      <c r="O167" s="165"/>
      <c r="P167" s="66" t="s">
        <v>262</v>
      </c>
      <c r="Q167" s="166">
        <f>SUM(O5:O164)</f>
        <v>22.005440000000007</v>
      </c>
      <c r="R167" s="166"/>
      <c r="S167" s="166"/>
      <c r="T167" s="67"/>
      <c r="U167" s="67"/>
      <c r="V167" s="67"/>
      <c r="W167" s="67"/>
      <c r="X167" s="141" t="s">
        <v>352</v>
      </c>
      <c r="Y167" s="142"/>
    </row>
    <row r="168" spans="1:25" ht="14.1" customHeight="1" thickBot="1" x14ac:dyDescent="0.25">
      <c r="A168" s="68"/>
      <c r="B168" s="69"/>
      <c r="C168" s="69"/>
      <c r="D168" s="69"/>
      <c r="E168" s="69"/>
      <c r="F168" s="69"/>
      <c r="G168" s="69"/>
      <c r="H168" s="70"/>
      <c r="I168" s="167" t="s">
        <v>263</v>
      </c>
      <c r="J168" s="167"/>
      <c r="K168" s="167"/>
      <c r="L168" s="167"/>
      <c r="M168" s="165"/>
      <c r="N168" s="165"/>
      <c r="O168" s="165"/>
      <c r="P168" s="71" t="s">
        <v>264</v>
      </c>
      <c r="Q168" s="166">
        <f>SUM(P5:P164)</f>
        <v>147</v>
      </c>
      <c r="R168" s="166"/>
      <c r="S168" s="166"/>
      <c r="T168" s="72"/>
      <c r="U168" s="72"/>
      <c r="V168" s="72"/>
      <c r="W168" s="72"/>
      <c r="X168" s="140"/>
      <c r="Y168" s="143"/>
    </row>
    <row r="169" spans="1:25" ht="15" x14ac:dyDescent="0.2">
      <c r="A169" s="68"/>
      <c r="B169" s="69"/>
      <c r="C169" s="69"/>
      <c r="D169" s="69"/>
      <c r="E169" s="69"/>
      <c r="F169" s="69"/>
      <c r="G169" s="69"/>
      <c r="H169" s="70"/>
      <c r="I169" s="73"/>
      <c r="J169" s="74"/>
      <c r="K169" s="75"/>
      <c r="L169" s="76"/>
      <c r="M169" s="170" t="s">
        <v>265</v>
      </c>
      <c r="N169" s="170"/>
      <c r="O169" s="170"/>
      <c r="P169" s="77"/>
      <c r="Q169" s="166">
        <f>SUM(R5:R164)</f>
        <v>0</v>
      </c>
      <c r="R169" s="166"/>
      <c r="S169" s="166"/>
      <c r="T169" s="72"/>
      <c r="U169" s="72"/>
      <c r="V169" s="72"/>
      <c r="W169" s="72"/>
      <c r="X169" s="133"/>
      <c r="Y169" s="138"/>
    </row>
    <row r="170" spans="1:25" ht="15" x14ac:dyDescent="0.2">
      <c r="A170" s="78"/>
      <c r="B170" s="79"/>
      <c r="C170" s="79"/>
      <c r="D170" s="79"/>
      <c r="E170" s="79"/>
      <c r="F170" s="79"/>
      <c r="G170" s="79"/>
      <c r="H170" s="70"/>
      <c r="I170" s="80"/>
      <c r="J170" s="80"/>
      <c r="K170" s="81"/>
      <c r="L170" s="81"/>
      <c r="M170" s="72"/>
      <c r="N170" s="72"/>
      <c r="O170" s="79"/>
      <c r="P170" s="79"/>
      <c r="Q170" s="79"/>
      <c r="R170" s="79"/>
      <c r="S170" s="79"/>
      <c r="T170" s="72"/>
      <c r="U170" s="72"/>
      <c r="V170" s="72"/>
      <c r="W170" s="72"/>
      <c r="X170" s="133"/>
      <c r="Y170" s="133"/>
    </row>
    <row r="171" spans="1:25" ht="15" x14ac:dyDescent="0.2">
      <c r="A171" s="82"/>
      <c r="B171" s="83"/>
      <c r="C171" s="83"/>
      <c r="D171" s="83"/>
      <c r="E171" s="83"/>
      <c r="F171" s="83"/>
      <c r="G171" s="83"/>
      <c r="H171" s="70"/>
      <c r="I171" s="80"/>
      <c r="J171" s="80"/>
      <c r="K171" s="81"/>
      <c r="L171" s="81"/>
      <c r="M171" s="163" t="s">
        <v>266</v>
      </c>
      <c r="N171" s="163"/>
      <c r="O171" s="163"/>
      <c r="P171" s="163"/>
      <c r="Q171" s="164">
        <v>0.6</v>
      </c>
      <c r="R171" s="164"/>
      <c r="S171" s="164"/>
      <c r="T171" s="72"/>
      <c r="U171" s="72"/>
      <c r="V171" s="72"/>
      <c r="W171" s="72"/>
      <c r="X171" s="133"/>
      <c r="Y171" s="133"/>
    </row>
    <row r="172" spans="1:25" x14ac:dyDescent="0.2">
      <c r="A172" s="84"/>
      <c r="B172" s="85"/>
      <c r="C172" s="85"/>
      <c r="D172" s="85"/>
      <c r="E172" s="85"/>
      <c r="F172" s="85"/>
      <c r="G172" s="85"/>
      <c r="H172" s="85"/>
      <c r="I172" s="85"/>
      <c r="J172" s="85"/>
      <c r="K172" s="85"/>
      <c r="L172" s="85"/>
      <c r="M172" s="86"/>
      <c r="N172" s="86"/>
      <c r="O172" s="86"/>
      <c r="P172" s="86"/>
      <c r="Q172" s="86"/>
      <c r="R172" s="86"/>
      <c r="S172" s="86"/>
      <c r="T172" s="86"/>
      <c r="U172" s="86"/>
      <c r="V172" s="86"/>
      <c r="W172" s="86"/>
      <c r="X172" s="133"/>
      <c r="Y172" s="133"/>
    </row>
    <row r="174" spans="1:25" x14ac:dyDescent="0.2">
      <c r="A174" s="145" t="s">
        <v>357</v>
      </c>
      <c r="B174" s="145"/>
      <c r="C174" s="145"/>
      <c r="D174" s="145"/>
      <c r="E174" s="145"/>
      <c r="F174" s="145"/>
      <c r="G174" s="146"/>
      <c r="H174" s="146"/>
      <c r="I174" s="147"/>
      <c r="J174" s="147"/>
      <c r="K174" s="148"/>
      <c r="L174" s="148"/>
      <c r="M174" s="148"/>
      <c r="N174" s="148"/>
      <c r="O174" s="148"/>
      <c r="P174" s="148"/>
      <c r="Q174" s="148"/>
      <c r="R174" s="148"/>
      <c r="S174" s="149"/>
      <c r="T174" s="149"/>
      <c r="U174" s="149"/>
      <c r="V174" s="149"/>
      <c r="W174" s="150"/>
      <c r="X174" s="151"/>
      <c r="Y174" s="144"/>
    </row>
    <row r="175" spans="1:25" ht="20.100000000000001" customHeight="1" x14ac:dyDescent="0.2">
      <c r="A175" s="145" t="s">
        <v>355</v>
      </c>
      <c r="B175" s="145"/>
      <c r="C175" s="145"/>
      <c r="D175" s="145"/>
      <c r="E175" s="145"/>
      <c r="F175" s="145"/>
      <c r="G175" s="146"/>
      <c r="H175" s="146"/>
      <c r="I175" s="147"/>
      <c r="J175" s="147"/>
      <c r="K175" s="148"/>
      <c r="L175" s="148"/>
      <c r="M175" s="148"/>
      <c r="N175" s="148"/>
      <c r="O175" s="148"/>
      <c r="P175" s="148"/>
      <c r="Q175" s="148"/>
      <c r="R175" s="148"/>
      <c r="S175" s="149"/>
      <c r="T175" s="149"/>
      <c r="U175" s="149"/>
      <c r="V175" s="149"/>
      <c r="W175" s="150"/>
      <c r="X175" s="151"/>
      <c r="Y175" s="144"/>
    </row>
    <row r="176" spans="1:25" ht="20.100000000000001" customHeight="1" x14ac:dyDescent="0.2">
      <c r="A176" s="145" t="s">
        <v>356</v>
      </c>
      <c r="B176" s="145"/>
      <c r="C176" s="145"/>
      <c r="D176" s="145"/>
      <c r="E176" s="145"/>
      <c r="F176" s="145"/>
      <c r="G176" s="146"/>
      <c r="H176" s="146"/>
      <c r="I176" s="147"/>
      <c r="J176" s="147"/>
      <c r="K176" s="148"/>
      <c r="L176" s="148"/>
      <c r="M176" s="148"/>
      <c r="N176" s="148"/>
      <c r="O176" s="148"/>
      <c r="P176" s="148"/>
      <c r="Q176" s="148"/>
      <c r="R176" s="148"/>
      <c r="S176" s="149"/>
      <c r="T176" s="149"/>
      <c r="U176" s="149"/>
      <c r="V176" s="149"/>
      <c r="W176" s="150"/>
      <c r="X176" s="151"/>
      <c r="Y176" s="144"/>
    </row>
    <row r="177" spans="1:25" ht="20.100000000000001" customHeight="1" x14ac:dyDescent="0.2">
      <c r="A177" s="145" t="s">
        <v>365</v>
      </c>
      <c r="B177" s="145"/>
      <c r="C177" s="145"/>
      <c r="D177" s="145"/>
      <c r="E177" s="145"/>
      <c r="F177" s="145"/>
      <c r="G177" s="146"/>
      <c r="H177" s="146"/>
      <c r="I177" s="147"/>
      <c r="J177" s="147"/>
      <c r="K177" s="148"/>
      <c r="L177" s="148"/>
      <c r="M177" s="148"/>
      <c r="N177" s="148"/>
      <c r="O177" s="148"/>
      <c r="P177" s="148"/>
      <c r="Q177" s="148"/>
      <c r="R177" s="148"/>
      <c r="S177" s="149"/>
      <c r="T177" s="149"/>
      <c r="U177" s="149"/>
      <c r="V177" s="149"/>
      <c r="W177" s="150"/>
      <c r="X177" s="151"/>
      <c r="Y177" s="144"/>
    </row>
    <row r="178" spans="1:25" ht="20.100000000000001" customHeight="1" x14ac:dyDescent="0.2">
      <c r="A178" s="145" t="s">
        <v>354</v>
      </c>
      <c r="B178" s="145"/>
      <c r="C178" s="145"/>
      <c r="D178" s="145"/>
      <c r="E178" s="145"/>
      <c r="F178" s="145"/>
      <c r="G178" s="146"/>
      <c r="H178" s="146"/>
      <c r="I178" s="147"/>
      <c r="J178" s="147"/>
      <c r="K178" s="148"/>
      <c r="L178" s="148"/>
      <c r="M178" s="148"/>
      <c r="N178" s="148"/>
      <c r="O178" s="148"/>
      <c r="P178" s="148"/>
      <c r="Q178" s="148"/>
      <c r="R178" s="148"/>
      <c r="S178" s="149"/>
      <c r="T178" s="149"/>
      <c r="U178" s="149"/>
      <c r="V178" s="149"/>
      <c r="W178" s="150"/>
      <c r="X178" s="151"/>
      <c r="Y178" s="144"/>
    </row>
    <row r="179" spans="1:25" ht="20.100000000000001" customHeight="1" x14ac:dyDescent="0.2">
      <c r="A179" s="145" t="s">
        <v>353</v>
      </c>
      <c r="B179" s="145"/>
      <c r="C179" s="145"/>
      <c r="D179" s="145"/>
      <c r="E179" s="145"/>
      <c r="F179" s="145"/>
      <c r="G179" s="146"/>
      <c r="H179" s="146"/>
      <c r="I179" s="147"/>
      <c r="J179" s="147"/>
      <c r="K179" s="148"/>
      <c r="L179" s="148"/>
      <c r="M179" s="148"/>
      <c r="N179" s="148"/>
      <c r="O179" s="148"/>
      <c r="P179" s="148"/>
      <c r="Q179" s="148"/>
      <c r="R179" s="148"/>
      <c r="S179" s="149"/>
      <c r="T179" s="149"/>
      <c r="U179" s="149"/>
      <c r="V179" s="149"/>
      <c r="W179" s="150"/>
      <c r="X179" s="151"/>
      <c r="Y179" s="144"/>
    </row>
    <row r="180" spans="1:25" ht="20.100000000000001" customHeight="1" x14ac:dyDescent="0.2">
      <c r="A180" s="145" t="s">
        <v>366</v>
      </c>
      <c r="B180" s="145"/>
      <c r="C180" s="145"/>
      <c r="D180" s="145"/>
      <c r="E180" s="145"/>
      <c r="F180" s="145"/>
      <c r="G180" s="146"/>
      <c r="H180" s="146"/>
      <c r="I180" s="147"/>
      <c r="J180" s="147"/>
      <c r="K180" s="148"/>
      <c r="L180" s="148"/>
      <c r="M180" s="148"/>
      <c r="N180" s="148"/>
      <c r="O180" s="148"/>
      <c r="P180" s="148"/>
      <c r="Q180" s="148"/>
      <c r="R180" s="148"/>
      <c r="S180" s="149"/>
      <c r="T180" s="149"/>
      <c r="U180" s="149"/>
      <c r="V180" s="149"/>
      <c r="W180" s="150"/>
      <c r="X180" s="151"/>
      <c r="Y180" s="144"/>
    </row>
    <row r="181" spans="1:25" x14ac:dyDescent="0.2">
      <c r="A181" s="145"/>
      <c r="B181" s="145"/>
      <c r="C181" s="145"/>
      <c r="D181" s="145"/>
      <c r="E181" s="145"/>
      <c r="F181" s="145"/>
      <c r="G181" s="146"/>
      <c r="H181" s="146"/>
      <c r="I181" s="147"/>
      <c r="J181" s="147"/>
      <c r="K181" s="148"/>
      <c r="L181" s="148"/>
      <c r="M181" s="148"/>
      <c r="N181" s="148"/>
      <c r="O181" s="148"/>
      <c r="P181" s="148"/>
      <c r="Q181" s="148"/>
      <c r="R181" s="148"/>
      <c r="S181" s="149"/>
      <c r="T181" s="149"/>
      <c r="U181" s="149"/>
      <c r="V181" s="149"/>
      <c r="W181" s="150"/>
      <c r="X181" s="151"/>
      <c r="Y181" s="144"/>
    </row>
  </sheetData>
  <mergeCells count="48">
    <mergeCell ref="X1:X2"/>
    <mergeCell ref="Y1:Y2"/>
    <mergeCell ref="A121:W121"/>
    <mergeCell ref="A3:W3"/>
    <mergeCell ref="A20:W20"/>
    <mergeCell ref="A38:W38"/>
    <mergeCell ref="L1:L2"/>
    <mergeCell ref="M1:P1"/>
    <mergeCell ref="Q1:R1"/>
    <mergeCell ref="S1:V1"/>
    <mergeCell ref="H1:H2"/>
    <mergeCell ref="I1:K1"/>
    <mergeCell ref="A108:W108"/>
    <mergeCell ref="A116:W116"/>
    <mergeCell ref="A118:W118"/>
    <mergeCell ref="A1:A2"/>
    <mergeCell ref="M171:P171"/>
    <mergeCell ref="Q171:S171"/>
    <mergeCell ref="A162:W162"/>
    <mergeCell ref="M167:O168"/>
    <mergeCell ref="Q167:S167"/>
    <mergeCell ref="I168:L168"/>
    <mergeCell ref="Q168:S168"/>
    <mergeCell ref="A165:W165"/>
    <mergeCell ref="A166:W166"/>
    <mergeCell ref="M169:O169"/>
    <mergeCell ref="Q169:S169"/>
    <mergeCell ref="B1:B2"/>
    <mergeCell ref="F11:F12"/>
    <mergeCell ref="C1:C2"/>
    <mergeCell ref="D1:D2"/>
    <mergeCell ref="E1:E2"/>
    <mergeCell ref="A4:W4"/>
    <mergeCell ref="A7:W7"/>
    <mergeCell ref="W1:W2"/>
    <mergeCell ref="F1:F2"/>
    <mergeCell ref="G1:G2"/>
    <mergeCell ref="A11:A12"/>
    <mergeCell ref="B11:B12"/>
    <mergeCell ref="C11:C12"/>
    <mergeCell ref="D11:D12"/>
    <mergeCell ref="E11:E12"/>
    <mergeCell ref="F123:F124"/>
    <mergeCell ref="A123:A124"/>
    <mergeCell ref="B123:B124"/>
    <mergeCell ref="C123:C124"/>
    <mergeCell ref="D123:D124"/>
    <mergeCell ref="E123:E124"/>
  </mergeCells>
  <printOptions horizontalCentered="1"/>
  <pageMargins left="0.39370078740157483" right="0.39370078740157483" top="1.0629921259842521" bottom="0.78740157480314965" header="0.31496062992125984" footer="0.31496062992125984"/>
  <pageSetup paperSize="9" scale="48" fitToHeight="0" orientation="landscape" horizontalDpi="300" verticalDpi="300" r:id="rId1"/>
  <headerFooter>
    <oddHeader>&amp;L&amp;K000000REKONSTRUKCE HOTELU KVĚTNICE
Tišnov 1980
666 01 Tišnov&amp;CSPECIFIKACE ZAŘÍZENÍ
1. NP
PRACOVNÍ VERZE&amp;RD.1.4.8 TECHNOLOGIE GASTRO
DUR + DSP</oddHeader>
    <oddFooter>&amp;LVIEWEGH GASTRO TEAM s.r.o.
Nupaky 164
251 01 Říčany&amp;C&amp;9&amp;P/&amp;N&amp;R&amp;9 15.06.2023
&amp;F</oddFooter>
  </headerFooter>
  <rowBreaks count="3" manualBreakCount="3">
    <brk id="22" max="24" man="1"/>
    <brk id="36" max="24" man="1"/>
    <brk id="161" max="24" man="1"/>
  </rowBreaks>
</worksheet>
</file>

<file path=docProps/app.xml><?xml version="1.0" encoding="utf-8"?>
<Properties xmlns="http://schemas.openxmlformats.org/officeDocument/2006/extended-properties" xmlns:vt="http://schemas.openxmlformats.org/officeDocument/2006/docPropsVTypes">
  <Template/>
  <TotalTime>214</TotalTime>
  <Application>Microsoft Excel</Application>
  <DocSecurity>0</DocSecurity>
  <ScaleCrop>false</ScaleCrop>
  <HeadingPairs>
    <vt:vector size="4" baseType="variant">
      <vt:variant>
        <vt:lpstr>Listy</vt:lpstr>
      </vt:variant>
      <vt:variant>
        <vt:i4>1</vt:i4>
      </vt:variant>
      <vt:variant>
        <vt:lpstr>Pojmenované oblasti</vt:lpstr>
      </vt:variant>
      <vt:variant>
        <vt:i4>5</vt:i4>
      </vt:variant>
    </vt:vector>
  </HeadingPairs>
  <TitlesOfParts>
    <vt:vector size="6" baseType="lpstr">
      <vt:lpstr>xx</vt:lpstr>
      <vt:lpstr>Excel_BuiltIn__FilterDatabase_1</vt:lpstr>
      <vt:lpstr>Excel_BuiltIn__FilterDatabase_1_1</vt:lpstr>
      <vt:lpstr>Excel_BuiltIn_Print_Area_1_1</vt:lpstr>
      <vt:lpstr>xx!Názvy_tisku</vt:lpstr>
      <vt:lpstr>xx!Oblast_tisku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Viewegh</dc:creator>
  <dc:description/>
  <cp:lastModifiedBy>Vrbka Boris</cp:lastModifiedBy>
  <cp:lastPrinted>2023-06-19T07:42:59Z</cp:lastPrinted>
  <dcterms:created xsi:type="dcterms:W3CDTF">2022-12-13T12:34:16Z</dcterms:created>
  <dcterms:modified xsi:type="dcterms:W3CDTF">2025-02-27T17:40:10Z</dcterms:modified>
</cp:coreProperties>
</file>